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9420" windowHeight="6105" tabRatio="892" activeTab="0"/>
  </bookViews>
  <sheets>
    <sheet name="POPIS DEL - FAZA 1" sheetId="1" r:id="rId1"/>
    <sheet name="rekapitulacija " sheetId="2" r:id="rId2"/>
  </sheets>
  <definedNames>
    <definedName name="_xlnm.Print_Area" localSheetId="0">'POPIS DEL - FAZA 1'!$A$1:$G$263</definedName>
    <definedName name="_xlnm.Print_Area" localSheetId="1">'rekapitulacija '!$A$1:$F$44</definedName>
  </definedNames>
  <calcPr fullCalcOnLoad="1"/>
</workbook>
</file>

<file path=xl/sharedStrings.xml><?xml version="1.0" encoding="utf-8"?>
<sst xmlns="http://schemas.openxmlformats.org/spreadsheetml/2006/main" count="353" uniqueCount="219">
  <si>
    <t>I.</t>
  </si>
  <si>
    <t>PRIPRAVLJALNA DELA</t>
  </si>
  <si>
    <t>1.1</t>
  </si>
  <si>
    <t>m</t>
  </si>
  <si>
    <t>1.2</t>
  </si>
  <si>
    <t>kom</t>
  </si>
  <si>
    <t>1.3</t>
  </si>
  <si>
    <t>m2</t>
  </si>
  <si>
    <t xml:space="preserve"> </t>
  </si>
  <si>
    <t>II.</t>
  </si>
  <si>
    <t>SPODNJI USTROJ</t>
  </si>
  <si>
    <t>2.1</t>
  </si>
  <si>
    <t>m3</t>
  </si>
  <si>
    <t>PRIPRAVLJALNA DELA SKUPAJ</t>
  </si>
  <si>
    <t>SPODNJI USTROJ SKUPAJ</t>
  </si>
  <si>
    <t>III.</t>
  </si>
  <si>
    <t>ZGORNJI USTROJ</t>
  </si>
  <si>
    <t>3.1</t>
  </si>
  <si>
    <t>3.2</t>
  </si>
  <si>
    <t>IV.</t>
  </si>
  <si>
    <t>ZGORNJI USTROJ SKUPAJ</t>
  </si>
  <si>
    <t>ODVODNJAVANJE</t>
  </si>
  <si>
    <t>ODVODNJAVANJE SKUPAJ</t>
  </si>
  <si>
    <t>V.</t>
  </si>
  <si>
    <t>ZAKLJUČNA DELA</t>
  </si>
  <si>
    <t>SKUPAJ ZAKLJUČNA DELA</t>
  </si>
  <si>
    <t>DDV</t>
  </si>
  <si>
    <t>SKUPAJ Z DDV</t>
  </si>
  <si>
    <t>VI.</t>
  </si>
  <si>
    <t>strojno planiranje z gredarjem in utrjevanje spodnjega ustroja po izkopu</t>
  </si>
  <si>
    <t>3.4</t>
  </si>
  <si>
    <t>DRENAŽA</t>
  </si>
  <si>
    <t xml:space="preserve">m </t>
  </si>
  <si>
    <t>izdelava priključkov drenažnih cevi na vtočne jaške</t>
  </si>
  <si>
    <t>DRENAŽA SKUPAJ</t>
  </si>
  <si>
    <t>čiščenje gradbene površine po gradbenih delih</t>
  </si>
  <si>
    <t>1.4</t>
  </si>
  <si>
    <t>2.2</t>
  </si>
  <si>
    <t>2.3</t>
  </si>
  <si>
    <t>zasip jarkov z izkopanim materialom in utrjevanje v plasteh po 20 cm</t>
  </si>
  <si>
    <t>1.5</t>
  </si>
  <si>
    <t>5.1</t>
  </si>
  <si>
    <t>5.3</t>
  </si>
  <si>
    <t>5.5</t>
  </si>
  <si>
    <t>1.6</t>
  </si>
  <si>
    <t>Označba vozišča za polovično zaporo prometa s postavitvijo predpisanih zapornic in prometnih znakov</t>
  </si>
  <si>
    <t>2.5</t>
  </si>
  <si>
    <t>1.7</t>
  </si>
  <si>
    <t>2.6</t>
  </si>
  <si>
    <t>2.8</t>
  </si>
  <si>
    <t>humoziranje brežin z deponiranim humosom ter dobava semen in zatravitev brežin</t>
  </si>
  <si>
    <t>detajlna zakoličba osi ceste - podatki dosegljivi pri projektantu</t>
  </si>
  <si>
    <t>ročni izkop zemljine III.ktg na območju inštalacijskih vodov z odmetom na rob jarka</t>
  </si>
  <si>
    <t>vgrajevanje peščeno-zemeljskega materiala  z utrjevanjem v plasteh po 30 cm do zbitosti na končnem sloju 40 Mpa - nasip; material od izkopa</t>
  </si>
  <si>
    <t>dosutje bankin v debelini 6 cm s finejšim gramoznim materialom, planiranje in utrjevanje v širini 0,50 m</t>
  </si>
  <si>
    <t>2.7</t>
  </si>
  <si>
    <t>ur</t>
  </si>
  <si>
    <t>4.1</t>
  </si>
  <si>
    <t>4.2</t>
  </si>
  <si>
    <t>4.5</t>
  </si>
  <si>
    <t>zakoličba podzemnih vodov in sodelovanje z upravljalcem komunalij</t>
  </si>
  <si>
    <t>strojni izkop zemljine II.ktg ob cestišču z nakladanjem in odvozom na gradbiščno deponijo.</t>
  </si>
  <si>
    <t xml:space="preserve">zakoličba osi plitve drenaže </t>
  </si>
  <si>
    <t xml:space="preserve">ročno planiranje izkopanega jarka za drenažo v širini 20 cm za plitvo drenažo  </t>
  </si>
  <si>
    <t>izdelava iztočne mulde z lomljenim kamnom  deb.do fi 20 cm, vgrajen v beton C16/20 v skupni debelini 30 cm in fugiranjem s cementno malto, širina mulde 60 cm.</t>
  </si>
  <si>
    <t>dobava in polaganje midren drenažnih cevi skupaj s PP POLST politlak folijo in izdelavo betonske mulde širine 20 cm in debeline 8 cm iz C 12/15</t>
  </si>
  <si>
    <t>1.8</t>
  </si>
  <si>
    <t>dobava in vgrajevanje drenažnega gramoza frakcij 8-32mm, 0,25 m3/m za plitvo drenažo</t>
  </si>
  <si>
    <t xml:space="preserve">rezanje asfalta debeline do 10 cm na prehodih in stikih staro novo </t>
  </si>
  <si>
    <t>strojno/ročni linijski (80/20%) izkop zemljine III ktg za plitvo drenažo  z nakladanjem in odvozom na trajno deponijo razdalje do 5 km</t>
  </si>
  <si>
    <t>izdelava kompletne iztočne glave kamen-beton za iztočno cev do fi 400 cm (Prepusti)</t>
  </si>
  <si>
    <t>2.4</t>
  </si>
  <si>
    <t xml:space="preserve">dobava in polaganje  PVC cevi  SN - CR 8  (za prometno obtežbo) na betonsko posteljico in peščenim zasutjem 20 cm nad cevjo, s pomožnimi deli in prevozi  </t>
  </si>
  <si>
    <t>5.2</t>
  </si>
  <si>
    <t>5.4</t>
  </si>
  <si>
    <t>5.6</t>
  </si>
  <si>
    <t>strojni izkop zemljine III.ktg z nakladanjem in odvozom  na trajno deponijo v oddaljenosti 5 km</t>
  </si>
  <si>
    <t>strojni izkop zemljine IV.ktg z nakladanjem in odvozom  na trajno deponijo v oddaljenosti 5 km</t>
  </si>
  <si>
    <t>2.9</t>
  </si>
  <si>
    <t>nakladanje in odvoz odvečnega izkopanega materiala na trajno deponijo v oddaljenosti do 5 km</t>
  </si>
  <si>
    <t>VII.</t>
  </si>
  <si>
    <t>3.5</t>
  </si>
  <si>
    <t>4.3</t>
  </si>
  <si>
    <t>4.4</t>
  </si>
  <si>
    <t>4.6</t>
  </si>
  <si>
    <t>4.7</t>
  </si>
  <si>
    <t>po predhodni potrditvi investitorja</t>
  </si>
  <si>
    <t xml:space="preserve">POPIS DEL </t>
  </si>
  <si>
    <t>3.3</t>
  </si>
  <si>
    <t>m'</t>
  </si>
  <si>
    <t>4.8</t>
  </si>
  <si>
    <t>4.9</t>
  </si>
  <si>
    <t>4.10</t>
  </si>
  <si>
    <t>cesta in priključki</t>
  </si>
  <si>
    <t>6.1</t>
  </si>
  <si>
    <t>6.2</t>
  </si>
  <si>
    <t>6.3</t>
  </si>
  <si>
    <t>6.4</t>
  </si>
  <si>
    <t>6.5</t>
  </si>
  <si>
    <t>postavitev  prečnih profilov z zavarovanjem osi</t>
  </si>
  <si>
    <t>kpl</t>
  </si>
  <si>
    <t>strojni izkop zemljine III.ktg s premetom  na  mesto nasipa</t>
  </si>
  <si>
    <t>strojni izkop-pikiranje zemljine V.ktg z nakladanjem in odvozom na trajno deponijo v oddaljenosti 5 km</t>
  </si>
  <si>
    <t>PVC fi 400 mm (prečni prepusti)</t>
  </si>
  <si>
    <t xml:space="preserve">Vzdolžno odvodnjavanje: dobava in polaganje  PVC - DKC - drenažno kanalizacijska cevi na betonsko posteljico in drenažnim zasutjem  D 8-150 nad cevjo (0,25m3/m), skupaj s PP POLST politlak folijo in pomožnimi deli ter prevozi.  </t>
  </si>
  <si>
    <t>priključitev na obstoječo asfaltno cesto</t>
  </si>
  <si>
    <t>odstranitev panjev od fi 20 do fi 50 z strojnim izkopom, nakladanjem in z spravilom z gradbišča na razdalji do 5 km</t>
  </si>
  <si>
    <t>vozišče + priključki + asfaltna bankina</t>
  </si>
  <si>
    <t xml:space="preserve">dobava in polaganje drenažnega filca 300g/m2 pod tamponom na območju ilovnatega predela </t>
  </si>
  <si>
    <t>6.6</t>
  </si>
  <si>
    <t xml:space="preserve">dobava in vgrajevanje tamponskega drobljenca(deb 0-65) v skupni debelini min. 20 cm, strojno raztiranje materiala, planiranje do točnosti +/- 3 cm, valjanje in utrjevanje do zbitosti 80 MPa skupaj s prevozom. </t>
  </si>
  <si>
    <t>vpis v gradbeni dnevnik</t>
  </si>
  <si>
    <t>posek grmičevja in manjših dreves do  ∅ 10 cm z nakladanjem in z spravilom z gradbišča na razdalji do 5 km</t>
  </si>
  <si>
    <t>OPOMBA: upoštevane so dejanske mere z upoštevanjem naklona ceste</t>
  </si>
  <si>
    <t>izdelava kamnite grede : dobava skal premera 20 - 50 cm z vtisom v spodnji ustroj ter zasutje z gruščem 0 - 150 mm (60%skal in 40% nasutja) skupaj z planiranjem, utrjevanjem in prevozom  na mestu močvirnato-ilovnatega področja.</t>
  </si>
  <si>
    <t>(po potrditvi geologa)</t>
  </si>
  <si>
    <t>3.6</t>
  </si>
  <si>
    <t>OBNOVA CESTE RIMSKE TOPLICE - SENOŽEČE - ZIDANI MOST</t>
  </si>
  <si>
    <t xml:space="preserve">L = 800 m </t>
  </si>
  <si>
    <t>rezkanje obstoječega asfalta  debeline 3 cm, širine 20 cm, z nakladanjem in odvozom na deponijo izvajalca - za izdelavo stika staro novo</t>
  </si>
  <si>
    <t>dobava in vgrajevanje tamponskega prodca -drobljenec (deb 0-32) v skupni debelini  40 cm, strojno raztiranje tampona, planiranje do točnosti +/- 1 cm, valjanje in utrjevanje do zbitosti 100 MPa skupaj s prevozom - tampon v zbitem stanju. (odpornost proti drobljenju po metodi (LA) mora biti manjša od 30% pred oz po vgradnji)</t>
  </si>
  <si>
    <t xml:space="preserve">dobava in vgrajevanje asfalta v debelini 6 cm- vozišče skupaj z razširitvami                                     - asfalt AC 16 surf B 70/100 A4 - 6 cm                                                 </t>
  </si>
  <si>
    <t xml:space="preserve">dobava in vgrajevanje asfaltne mulde v debelini 6 cm in širine 0.5 m- povozna mulda                                                                 - asfalt AC 16 surf B 70/100 A4 - 6 cm                                              </t>
  </si>
  <si>
    <t>3.7</t>
  </si>
  <si>
    <t>dobava in polaganje geomreže med tamponom na globini 20 cm skupaj z vsemi pomožnimi deli in prevozi.</t>
  </si>
  <si>
    <t>na metu izvedbe kamnite grede</t>
  </si>
  <si>
    <t>strojno ročni izkop (80/20%) v terenu III. Ktg, z odmetom materiala na rob jarka - propusti, jaški ,cevi</t>
  </si>
  <si>
    <t>DKC SN8 fi 315</t>
  </si>
  <si>
    <t>DKC SN8 fi 250</t>
  </si>
  <si>
    <t>dobava in izdelava komplet  revizijskih jaškov iz betonskih cevi dimenzij fi 500 mm, z LTŽ pokrovom in vtokom pod pokrovom vključno z izdelavo zavarovanja brežine z kamnom v betonu, izvedba priklopa cevi do fi 250 mm in vsem pomožnim materialom, globina jaška 1,0 m in pripravo betonske posteljice, komplet z prevozi in pomožnimi deli</t>
  </si>
  <si>
    <t>dobava in izdelava komplet  revizijskih jaškov iz betonskih cevi dimenzij fi 600 mm, z LTŽ pokrovom in vtokom pod pokrovom vključno z izdelavo zavarovanja brežine z kamnom v betonu, izvedba priklopa cevi do fi 400 mm in vsem pomožnim materialom, globina jaška 1,0 m in pripravo betonske posteljice, komplet z prevozi in pomožnimi deli</t>
  </si>
  <si>
    <t>dobava in izdelava komplet  revizijskih jaškov iz betonskih cevi dimenzij fi 800 mm, z LTŽ pokrovom in vtokom pod pokrovom vključno z izdelavo zavarovanja brežine z kamnom v betonu, izvedba priklopa cevi do fi 250 mm in vsem pomožnim materialom, globina jaška 1,0 m in pripravo betonske posteljice, komplet z prevozi in pomožnimi deli</t>
  </si>
  <si>
    <t>fi 110 mm</t>
  </si>
  <si>
    <t>KAMNITO DRENAŽNO REBRO</t>
  </si>
  <si>
    <t>zakoličba, postavitev in zavarovanje prečnih profilov</t>
  </si>
  <si>
    <t>strojno/ročni linijski (80/20%) izkop zemljine III in IV ktg za drenažno rebro v kampadah z nakladanjem, odvozom in deponiranjem v trajni deponiji</t>
  </si>
  <si>
    <t>Dobava in vgradnja naklonskega podbetona C 10/15, debeline 15 - 20 cm v drenažni jarek.</t>
  </si>
  <si>
    <t>Dobava in vgrajevanje kamnitega drenažnega filtra, 40 cm nad temenom drenažne cevi</t>
  </si>
  <si>
    <t>dobava in vgrajevanje kamnitega drenažnega lomljenca mase do 1500 kg</t>
  </si>
  <si>
    <t>zasip krone drenažnega rebra z izkopanim materialom in optimalno vgradnjo</t>
  </si>
  <si>
    <t>6.7</t>
  </si>
  <si>
    <t>dobava in položitev trdostenske drenažne cevi DN 150 za izvedbo vzdolžne drenaže</t>
  </si>
  <si>
    <t>6.8</t>
  </si>
  <si>
    <t>izdelava priključkov drenažne cevi na vtočne jaške</t>
  </si>
  <si>
    <t>ARMIRANO BETONSKA DELA</t>
  </si>
  <si>
    <t>strojno/ročni linijski (80/20%) izkop zemljine III in IV ktg  z nakladanjem, odvozom in deponiranjem v trajni deponiji</t>
  </si>
  <si>
    <t>dobava in izdelava izcednic iz podporne pete in obloge brežine kamen/beton iz PVC cevi fi 50 mm skupaj z vsemi dodatnimi deli in prevozi</t>
  </si>
  <si>
    <t>VIII.</t>
  </si>
  <si>
    <t>8.1</t>
  </si>
  <si>
    <t>8.2</t>
  </si>
  <si>
    <t>8.3</t>
  </si>
  <si>
    <t>8.4</t>
  </si>
  <si>
    <t>ARMIRANOBETONSKA DELA SKUPAJ</t>
  </si>
  <si>
    <t>dobava in vgrajevanje oz zidanje kamnitega sklopa podpornega zidu in podporne pete iz kamnov prereza od fi 30 do fi 50 cm skupaj z fugiranjem stikov in vsemi pomožnimi deli in prevozi.</t>
  </si>
  <si>
    <t>TESARSKA DELA</t>
  </si>
  <si>
    <t>opaževanje in razopaževanje venca višine 10 cm na vrhu podporne pete kamen/beton</t>
  </si>
  <si>
    <t xml:space="preserve">linijski opaž višine 15 cm </t>
  </si>
  <si>
    <t>dobava in vgrajevanje armaturnih mrež B 500 A v podporne zidove skupaj z distančniki</t>
  </si>
  <si>
    <t>dobava in postavitev prometnega znaka komplet s stebričkom, temeljem, zemeljskimi deli in prevozom</t>
  </si>
  <si>
    <t>križišče z prednostno cesto: II-1</t>
  </si>
  <si>
    <t>izdelava horizontalne prometne signalizacije -  bela črta šir. 50 cm  z enokomponentno tankoslojno barvo, debelina plasti suhe snovi je 250 mikronov</t>
  </si>
  <si>
    <t>V10: prekinjena široka prečna črta</t>
  </si>
  <si>
    <t>X.</t>
  </si>
  <si>
    <t>DRUGA DELA</t>
  </si>
  <si>
    <t>10.1</t>
  </si>
  <si>
    <t>geološki nadzor; sodelovanje z geologom-geomehanikom pri pripravi spodnjega ustroja z upoštevanjem nadaljnih navodil.</t>
  </si>
  <si>
    <t xml:space="preserve">izdelava varnostnega načrta </t>
  </si>
  <si>
    <t>izdelava načrta organizacije gradbišča</t>
  </si>
  <si>
    <t>izdelava izvedbenega načrta izvedenih del</t>
  </si>
  <si>
    <t>IX.</t>
  </si>
  <si>
    <t>9.1</t>
  </si>
  <si>
    <t>9.2</t>
  </si>
  <si>
    <t>9.3</t>
  </si>
  <si>
    <t>9.4</t>
  </si>
  <si>
    <t>9.5</t>
  </si>
  <si>
    <t>9.6</t>
  </si>
  <si>
    <t>10.2</t>
  </si>
  <si>
    <t>10.3</t>
  </si>
  <si>
    <t>10.4</t>
  </si>
  <si>
    <t>XI.</t>
  </si>
  <si>
    <t>NEPREDVIDENA DELA( 10% od vseh del I - X)</t>
  </si>
  <si>
    <t>KAMNITO DRENAŽNO REBRO SKUPAJ</t>
  </si>
  <si>
    <t>TESARSKA DELA SKUPAJ</t>
  </si>
  <si>
    <t>podporni zid kamen/beton 1</t>
  </si>
  <si>
    <t>8.5</t>
  </si>
  <si>
    <t>dobava in vgrajevanje betona C 25/30 v venec podporne pete skupaj z prevozom.</t>
  </si>
  <si>
    <t>PODPORNI ZID 1,2,3 kamen/beton 1.4 m</t>
  </si>
  <si>
    <t xml:space="preserve"> 7.1</t>
  </si>
  <si>
    <t>montaža in demontaža enostranskega opaža za podporni zid kamen/beton skupaj z podpiranjem ter vsemi pomožnimi deli in prevozi.</t>
  </si>
  <si>
    <t>dobava in vgrajevanje betona C 16/20 - podložni beton - 0.1 m</t>
  </si>
  <si>
    <t>dobava in vgrajevanje betona C 25/30 v temelje in steno podpornih zidov skupaj z prevozom..</t>
  </si>
  <si>
    <t>8.6</t>
  </si>
  <si>
    <t>8.7</t>
  </si>
  <si>
    <t>PODPORNI ZID 1 in 3 kamen/beton 1.4 m</t>
  </si>
  <si>
    <t xml:space="preserve">dobava in polaganje zaščitne polietilenske gumbaste folije za oblogo brežine kamen/beton                               </t>
  </si>
  <si>
    <t>8.8</t>
  </si>
  <si>
    <t>kg</t>
  </si>
  <si>
    <t>dobava in vgrajevanje jeklene cestne ograje višine 75 cm z zabijanjem v teren z vsemi pomožnimi deli skupaj z poševnimi zaključnicami (poševne zaključnice = 8 kom)</t>
  </si>
  <si>
    <t xml:space="preserve">dobava in vgrajevanje jeklene cestne ograje višine 75 cm z vijačenjem v AB venec z vsemi pomožnimi deli </t>
  </si>
  <si>
    <t xml:space="preserve">dobava in polaganje vrtnih betonskih robnikov dim 5/25 na betonsko podlago deb 10 cm, C 16/20 ter zalitjem fug z cementno malto </t>
  </si>
  <si>
    <t>3.8</t>
  </si>
  <si>
    <t xml:space="preserve"> - stopnice </t>
  </si>
  <si>
    <t xml:space="preserve">dobava in vgrajevanje travnih tlakovcev odpornih na sol, ter zasip z finim peskom. </t>
  </si>
  <si>
    <t>3.9</t>
  </si>
  <si>
    <t>stopnice</t>
  </si>
  <si>
    <t>na mestu izdelave stopnic</t>
  </si>
  <si>
    <t xml:space="preserve"> 7.2</t>
  </si>
  <si>
    <t>SKUPNA REKAPITULACIJA</t>
  </si>
  <si>
    <t>SKUPAJ VSA DELA brez DDV</t>
  </si>
  <si>
    <t>- popust</t>
  </si>
  <si>
    <t>(</t>
  </si>
  <si>
    <t>)</t>
  </si>
  <si>
    <t>SKUPAJ S POPUSTOM brez DDV</t>
  </si>
  <si>
    <t>enota</t>
  </si>
  <si>
    <t>količina</t>
  </si>
  <si>
    <t>cena/enoto</t>
  </si>
  <si>
    <t>SKUPAJ</t>
  </si>
  <si>
    <t>10.5</t>
  </si>
  <si>
    <t>Dobava, vgradnja in ročni zasip zaščitne PE cevi za optični kabel po zahtevi AKOS, fi 110 v dolžini 800m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</si>
</sst>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\ &quot;SIT&quot;"/>
    <numFmt numFmtId="173" formatCode="#,##0.00\ _S_I_T"/>
    <numFmt numFmtId="174" formatCode="#,##0.00\ [$€-1]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24]d\.\ mmmm\ yyyy"/>
    <numFmt numFmtId="179" formatCode="#,##0.00\ &quot;€&quot;"/>
    <numFmt numFmtId="180" formatCode="_-* #,##0.00\ [$€-424]_-;\-* #,##0.00\ [$€-424]_-;_-* &quot;-&quot;??\ [$€-424]_-;_-@_-"/>
  </numFmts>
  <fonts count="45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2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21" borderId="8" applyNumberFormat="0" applyAlignment="0" applyProtection="0"/>
    <xf numFmtId="0" fontId="41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11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/>
    </xf>
    <xf numFmtId="174" fontId="0" fillId="0" borderId="0" xfId="0" applyNumberFormat="1" applyAlignment="1">
      <alignment/>
    </xf>
    <xf numFmtId="174" fontId="0" fillId="0" borderId="10" xfId="0" applyNumberFormat="1" applyBorder="1" applyAlignment="1">
      <alignment/>
    </xf>
    <xf numFmtId="174" fontId="2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174" fontId="2" fillId="0" borderId="11" xfId="0" applyNumberFormat="1" applyFont="1" applyBorder="1" applyAlignment="1">
      <alignment/>
    </xf>
    <xf numFmtId="0" fontId="4" fillId="0" borderId="10" xfId="0" applyFont="1" applyBorder="1" applyAlignment="1">
      <alignment/>
    </xf>
    <xf numFmtId="49" fontId="2" fillId="0" borderId="0" xfId="0" applyNumberFormat="1" applyFont="1" applyAlignment="1">
      <alignment vertical="top"/>
    </xf>
    <xf numFmtId="0" fontId="0" fillId="0" borderId="0" xfId="0" applyFill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0" fillId="0" borderId="0" xfId="0" applyFill="1" applyAlignment="1">
      <alignment horizontal="right"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4" fontId="0" fillId="0" borderId="0" xfId="0" applyNumberFormat="1" applyFill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4" fontId="0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right"/>
    </xf>
    <xf numFmtId="0" fontId="0" fillId="0" borderId="0" xfId="0" applyFill="1" applyAlignment="1">
      <alignment horizontal="center"/>
    </xf>
    <xf numFmtId="49" fontId="0" fillId="0" borderId="0" xfId="0" applyNumberFormat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49" fontId="0" fillId="0" borderId="12" xfId="0" applyNumberFormat="1" applyBorder="1" applyAlignment="1">
      <alignment horizontal="right" vertical="top"/>
    </xf>
    <xf numFmtId="49" fontId="0" fillId="0" borderId="0" xfId="0" applyNumberForma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9" fontId="0" fillId="0" borderId="0" xfId="0" applyNumberFormat="1" applyFont="1" applyAlignment="1">
      <alignment horizontal="right" vertical="top"/>
    </xf>
    <xf numFmtId="0" fontId="3" fillId="0" borderId="0" xfId="0" applyFont="1" applyBorder="1" applyAlignment="1">
      <alignment vertical="top" wrapText="1"/>
    </xf>
    <xf numFmtId="4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0" xfId="0" applyNumberFormat="1" applyAlignment="1">
      <alignment wrapText="1"/>
    </xf>
    <xf numFmtId="49" fontId="0" fillId="0" borderId="0" xfId="0" applyNumberFormat="1" applyFill="1" applyAlignment="1">
      <alignment horizontal="right" vertical="top"/>
    </xf>
    <xf numFmtId="49" fontId="1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left" vertical="top"/>
    </xf>
    <xf numFmtId="174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vertical="top"/>
    </xf>
    <xf numFmtId="49" fontId="0" fillId="0" borderId="12" xfId="0" applyNumberFormat="1" applyFill="1" applyBorder="1" applyAlignment="1">
      <alignment horizontal="center" vertical="top"/>
    </xf>
    <xf numFmtId="0" fontId="3" fillId="0" borderId="12" xfId="0" applyFont="1" applyFill="1" applyBorder="1" applyAlignment="1">
      <alignment vertical="top" wrapText="1"/>
    </xf>
    <xf numFmtId="0" fontId="0" fillId="0" borderId="12" xfId="0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left" vertical="top"/>
    </xf>
    <xf numFmtId="4" fontId="3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 wrapText="1"/>
    </xf>
    <xf numFmtId="0" fontId="0" fillId="0" borderId="0" xfId="0" applyNumberFormat="1" applyFill="1" applyAlignment="1">
      <alignment horizontal="right" vertical="top"/>
    </xf>
    <xf numFmtId="4" fontId="0" fillId="0" borderId="0" xfId="0" applyNumberFormat="1" applyFill="1" applyBorder="1" applyAlignment="1">
      <alignment horizontal="center"/>
    </xf>
    <xf numFmtId="174" fontId="0" fillId="0" borderId="0" xfId="57" applyNumberFormat="1" applyFont="1" applyFill="1" applyBorder="1" applyAlignment="1">
      <alignment horizontal="center"/>
    </xf>
    <xf numFmtId="0" fontId="0" fillId="0" borderId="0" xfId="0" applyFill="1" applyAlignment="1">
      <alignment horizontal="right" vertical="top"/>
    </xf>
    <xf numFmtId="174" fontId="3" fillId="0" borderId="12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 horizontal="right" vertical="top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2" fontId="4" fillId="33" borderId="0" xfId="0" applyNumberFormat="1" applyFont="1" applyFill="1" applyAlignment="1">
      <alignment horizontal="center"/>
    </xf>
    <xf numFmtId="0" fontId="4" fillId="0" borderId="0" xfId="0" applyFont="1" applyBorder="1" applyAlignment="1">
      <alignment/>
    </xf>
    <xf numFmtId="10" fontId="4" fillId="0" borderId="0" xfId="0" applyNumberFormat="1" applyFont="1" applyBorder="1" applyAlignment="1">
      <alignment/>
    </xf>
    <xf numFmtId="174" fontId="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74" fontId="2" fillId="0" borderId="0" xfId="0" applyNumberFormat="1" applyFont="1" applyBorder="1" applyAlignment="1">
      <alignment/>
    </xf>
    <xf numFmtId="4" fontId="0" fillId="33" borderId="0" xfId="0" applyNumberFormat="1" applyFill="1" applyAlignment="1">
      <alignment horizontal="center"/>
    </xf>
    <xf numFmtId="4" fontId="0" fillId="33" borderId="0" xfId="0" applyNumberFormat="1" applyFill="1" applyBorder="1" applyAlignment="1">
      <alignment horizontal="center"/>
    </xf>
    <xf numFmtId="4" fontId="4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 horizontal="center"/>
    </xf>
    <xf numFmtId="4" fontId="0" fillId="0" borderId="0" xfId="0" applyNumberFormat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62"/>
  <sheetViews>
    <sheetView tabSelected="1" view="pageBreakPreview" zoomScaleSheetLayoutView="100" zoomScalePageLayoutView="70" workbookViewId="0" topLeftCell="A1">
      <selection activeCell="F188" sqref="F188"/>
    </sheetView>
  </sheetViews>
  <sheetFormatPr defaultColWidth="9.00390625" defaultRowHeight="12.75"/>
  <cols>
    <col min="1" max="1" width="5.875" style="3" customWidth="1"/>
    <col min="2" max="2" width="5.875" style="42" customWidth="1"/>
    <col min="3" max="3" width="40.375" style="5" customWidth="1"/>
    <col min="4" max="4" width="12.375" style="27" customWidth="1"/>
    <col min="5" max="5" width="15.75390625" style="51" customWidth="1"/>
    <col min="6" max="6" width="10.125" style="28" bestFit="1" customWidth="1"/>
    <col min="7" max="7" width="12.75390625" style="28" bestFit="1" customWidth="1"/>
  </cols>
  <sheetData>
    <row r="2" ht="20.25">
      <c r="B2" s="63" t="s">
        <v>87</v>
      </c>
    </row>
    <row r="3" ht="15.75">
      <c r="B3" s="50" t="s">
        <v>117</v>
      </c>
    </row>
    <row r="4" ht="18">
      <c r="B4" s="62" t="s">
        <v>118</v>
      </c>
    </row>
    <row r="5" ht="15.75">
      <c r="B5" s="43"/>
    </row>
    <row r="6" ht="15.75" customHeight="1">
      <c r="C6" s="64" t="s">
        <v>113</v>
      </c>
    </row>
    <row r="7" ht="15.75" customHeight="1">
      <c r="C7" s="64"/>
    </row>
    <row r="8" spans="1:7" ht="17.25" customHeight="1">
      <c r="A8" s="4" t="s">
        <v>0</v>
      </c>
      <c r="B8" s="48" t="s">
        <v>1</v>
      </c>
      <c r="D8" s="27" t="s">
        <v>213</v>
      </c>
      <c r="E8" s="51" t="s">
        <v>214</v>
      </c>
      <c r="F8" s="28" t="s">
        <v>215</v>
      </c>
      <c r="G8" s="28" t="s">
        <v>216</v>
      </c>
    </row>
    <row r="9" ht="19.5" customHeight="1"/>
    <row r="10" spans="2:3" ht="25.5">
      <c r="B10" s="42" t="s">
        <v>2</v>
      </c>
      <c r="C10" s="5" t="s">
        <v>51</v>
      </c>
    </row>
    <row r="11" spans="4:7" ht="12.75">
      <c r="D11" s="27" t="s">
        <v>3</v>
      </c>
      <c r="E11" s="51">
        <v>800</v>
      </c>
      <c r="F11" s="95">
        <v>0</v>
      </c>
      <c r="G11" s="28">
        <f>E11*F11</f>
        <v>0</v>
      </c>
    </row>
    <row r="13" spans="2:3" ht="12.75">
      <c r="B13" s="42" t="s">
        <v>4</v>
      </c>
      <c r="C13" s="5" t="s">
        <v>99</v>
      </c>
    </row>
    <row r="14" spans="3:7" ht="12.75">
      <c r="C14" s="5" t="s">
        <v>8</v>
      </c>
      <c r="D14" s="27" t="s">
        <v>5</v>
      </c>
      <c r="E14" s="51">
        <v>45</v>
      </c>
      <c r="F14" s="95">
        <v>0</v>
      </c>
      <c r="G14" s="28">
        <f>E14*F14</f>
        <v>0</v>
      </c>
    </row>
    <row r="16" spans="2:3" ht="25.5">
      <c r="B16" s="42" t="s">
        <v>6</v>
      </c>
      <c r="C16" s="5" t="s">
        <v>60</v>
      </c>
    </row>
    <row r="17" spans="4:7" ht="12.75">
      <c r="D17" s="27" t="s">
        <v>100</v>
      </c>
      <c r="E17" s="52">
        <v>0</v>
      </c>
      <c r="F17" s="95">
        <v>0</v>
      </c>
      <c r="G17" s="28">
        <f>E17*F17</f>
        <v>0</v>
      </c>
    </row>
    <row r="19" spans="2:3" ht="38.25">
      <c r="B19" s="42" t="s">
        <v>36</v>
      </c>
      <c r="C19" s="5" t="s">
        <v>45</v>
      </c>
    </row>
    <row r="20" spans="3:7" ht="12.75">
      <c r="C20" s="5" t="s">
        <v>8</v>
      </c>
      <c r="D20" s="27" t="s">
        <v>100</v>
      </c>
      <c r="E20" s="51">
        <v>1</v>
      </c>
      <c r="F20" s="95">
        <v>0</v>
      </c>
      <c r="G20" s="28">
        <f>E20*F20</f>
        <v>0</v>
      </c>
    </row>
    <row r="22" spans="1:7" ht="27" customHeight="1">
      <c r="A22" s="24"/>
      <c r="B22" s="42" t="s">
        <v>40</v>
      </c>
      <c r="C22" s="5" t="s">
        <v>68</v>
      </c>
      <c r="G22" s="29"/>
    </row>
    <row r="23" spans="3:7" ht="12.75">
      <c r="C23" s="5" t="s">
        <v>105</v>
      </c>
      <c r="D23" s="27" t="s">
        <v>3</v>
      </c>
      <c r="E23" s="51">
        <v>13</v>
      </c>
      <c r="F23" s="95">
        <v>0</v>
      </c>
      <c r="G23" s="29">
        <f>E23*F23</f>
        <v>0</v>
      </c>
    </row>
    <row r="24" ht="12.75">
      <c r="G24" s="29"/>
    </row>
    <row r="25" spans="2:7" ht="42.75" customHeight="1">
      <c r="B25" s="42" t="s">
        <v>44</v>
      </c>
      <c r="C25" s="22" t="s">
        <v>119</v>
      </c>
      <c r="D25" s="41"/>
      <c r="E25" s="33"/>
      <c r="F25" s="30"/>
      <c r="G25" s="65"/>
    </row>
    <row r="26" spans="3:7" ht="12.75">
      <c r="C26" s="22"/>
      <c r="D26" s="41" t="s">
        <v>3</v>
      </c>
      <c r="E26" s="33">
        <v>13</v>
      </c>
      <c r="F26" s="95">
        <v>0</v>
      </c>
      <c r="G26" s="65">
        <f>E26*F26</f>
        <v>0</v>
      </c>
    </row>
    <row r="27" ht="12.75">
      <c r="G27" s="29"/>
    </row>
    <row r="28" spans="2:5" ht="38.25">
      <c r="B28" s="42" t="s">
        <v>47</v>
      </c>
      <c r="C28" s="5" t="s">
        <v>106</v>
      </c>
      <c r="E28" s="33"/>
    </row>
    <row r="29" spans="4:7" ht="12.75">
      <c r="D29" s="27" t="s">
        <v>5</v>
      </c>
      <c r="E29" s="33">
        <v>5</v>
      </c>
      <c r="F29" s="95">
        <v>0</v>
      </c>
      <c r="G29" s="28">
        <f>E29*F29</f>
        <v>0</v>
      </c>
    </row>
    <row r="30" ht="12.75">
      <c r="E30" s="33"/>
    </row>
    <row r="31" spans="2:5" ht="38.25">
      <c r="B31" s="42" t="s">
        <v>66</v>
      </c>
      <c r="C31" s="5" t="s">
        <v>112</v>
      </c>
      <c r="E31" s="33"/>
    </row>
    <row r="32" spans="4:7" ht="12.75">
      <c r="D32" s="27" t="s">
        <v>7</v>
      </c>
      <c r="E32" s="33">
        <v>250</v>
      </c>
      <c r="F32" s="95">
        <v>0</v>
      </c>
      <c r="G32" s="28">
        <f>E32*F32</f>
        <v>0</v>
      </c>
    </row>
    <row r="33" ht="12.75">
      <c r="G33" s="29"/>
    </row>
    <row r="34" spans="1:7" ht="12.75">
      <c r="A34" s="25"/>
      <c r="B34" s="45" t="s">
        <v>8</v>
      </c>
      <c r="C34" s="23" t="s">
        <v>13</v>
      </c>
      <c r="D34" s="59"/>
      <c r="E34" s="53"/>
      <c r="F34" s="31"/>
      <c r="G34" s="35">
        <f>SUM(G11:G32)</f>
        <v>0</v>
      </c>
    </row>
    <row r="36" spans="1:2" ht="15.75">
      <c r="A36" s="4" t="s">
        <v>9</v>
      </c>
      <c r="B36" s="48" t="s">
        <v>10</v>
      </c>
    </row>
    <row r="38" spans="2:3" ht="38.25">
      <c r="B38" s="42" t="s">
        <v>11</v>
      </c>
      <c r="C38" s="5" t="s">
        <v>61</v>
      </c>
    </row>
    <row r="39" spans="3:7" ht="12.75">
      <c r="C39" s="5" t="s">
        <v>8</v>
      </c>
      <c r="D39" s="27" t="s">
        <v>12</v>
      </c>
      <c r="E39" s="33">
        <v>379</v>
      </c>
      <c r="F39" s="95">
        <v>0</v>
      </c>
      <c r="G39" s="28">
        <f>E39*F39</f>
        <v>0</v>
      </c>
    </row>
    <row r="40" ht="12.75">
      <c r="E40" s="33"/>
    </row>
    <row r="41" spans="2:5" ht="25.5">
      <c r="B41" s="42" t="s">
        <v>37</v>
      </c>
      <c r="C41" s="5" t="s">
        <v>101</v>
      </c>
      <c r="E41" s="33"/>
    </row>
    <row r="42" spans="3:7" ht="12.75">
      <c r="C42" s="5" t="s">
        <v>8</v>
      </c>
      <c r="D42" s="27" t="s">
        <v>12</v>
      </c>
      <c r="E42" s="33">
        <v>205</v>
      </c>
      <c r="F42" s="95">
        <v>0</v>
      </c>
      <c r="G42" s="28">
        <f>E42*F42</f>
        <v>0</v>
      </c>
    </row>
    <row r="43" ht="12.75">
      <c r="E43" s="33"/>
    </row>
    <row r="44" spans="2:5" ht="30" customHeight="1">
      <c r="B44" s="42" t="s">
        <v>38</v>
      </c>
      <c r="C44" s="5" t="s">
        <v>76</v>
      </c>
      <c r="E44" s="33"/>
    </row>
    <row r="45" spans="3:7" ht="12.75">
      <c r="C45" s="5" t="s">
        <v>8</v>
      </c>
      <c r="D45" s="27" t="s">
        <v>12</v>
      </c>
      <c r="E45" s="33">
        <v>932</v>
      </c>
      <c r="F45" s="95">
        <v>0</v>
      </c>
      <c r="G45" s="28">
        <f>E45*F45</f>
        <v>0</v>
      </c>
    </row>
    <row r="46" ht="12.75">
      <c r="E46" s="33"/>
    </row>
    <row r="47" spans="2:5" ht="28.5" customHeight="1">
      <c r="B47" s="42" t="s">
        <v>71</v>
      </c>
      <c r="C47" s="5" t="s">
        <v>77</v>
      </c>
      <c r="E47" s="33"/>
    </row>
    <row r="48" spans="3:7" ht="12.75">
      <c r="C48" s="5" t="s">
        <v>8</v>
      </c>
      <c r="D48" s="27" t="s">
        <v>12</v>
      </c>
      <c r="E48" s="33">
        <v>284</v>
      </c>
      <c r="F48" s="95">
        <v>0</v>
      </c>
      <c r="G48" s="28">
        <f>E48*F48</f>
        <v>0</v>
      </c>
    </row>
    <row r="49" ht="12.75">
      <c r="E49" s="33"/>
    </row>
    <row r="50" spans="2:5" ht="38.25">
      <c r="B50" s="42" t="s">
        <v>46</v>
      </c>
      <c r="C50" s="5" t="s">
        <v>102</v>
      </c>
      <c r="E50" s="33"/>
    </row>
    <row r="51" spans="4:7" ht="12.75">
      <c r="D51" s="27" t="s">
        <v>12</v>
      </c>
      <c r="E51" s="33">
        <v>95</v>
      </c>
      <c r="F51" s="95">
        <v>0</v>
      </c>
      <c r="G51" s="28">
        <f>E51*F51</f>
        <v>0</v>
      </c>
    </row>
    <row r="52" ht="12.75">
      <c r="E52" s="33"/>
    </row>
    <row r="53" spans="2:5" ht="25.5">
      <c r="B53" s="42" t="s">
        <v>48</v>
      </c>
      <c r="C53" s="5" t="s">
        <v>52</v>
      </c>
      <c r="E53" s="33"/>
    </row>
    <row r="54" spans="3:7" ht="12.75">
      <c r="C54" s="5" t="s">
        <v>8</v>
      </c>
      <c r="D54" s="27" t="s">
        <v>12</v>
      </c>
      <c r="E54" s="33">
        <v>5</v>
      </c>
      <c r="F54" s="95">
        <v>0</v>
      </c>
      <c r="G54" s="28">
        <f>E54*F54</f>
        <v>0</v>
      </c>
    </row>
    <row r="55" ht="12.75">
      <c r="E55" s="33"/>
    </row>
    <row r="56" spans="2:5" ht="25.5">
      <c r="B56" s="42" t="s">
        <v>55</v>
      </c>
      <c r="C56" s="5" t="s">
        <v>29</v>
      </c>
      <c r="E56" s="33"/>
    </row>
    <row r="57" spans="3:7" ht="12.75">
      <c r="C57" s="5" t="s">
        <v>8</v>
      </c>
      <c r="D57" s="27" t="s">
        <v>7</v>
      </c>
      <c r="E57" s="33">
        <v>3300</v>
      </c>
      <c r="F57" s="95">
        <v>0</v>
      </c>
      <c r="G57" s="28">
        <f>E57*F57</f>
        <v>0</v>
      </c>
    </row>
    <row r="58" ht="12.75">
      <c r="E58" s="33"/>
    </row>
    <row r="59" spans="2:5" ht="41.25" customHeight="1">
      <c r="B59" s="42" t="s">
        <v>49</v>
      </c>
      <c r="C59" s="5" t="s">
        <v>53</v>
      </c>
      <c r="E59" s="33"/>
    </row>
    <row r="60" spans="3:7" ht="12.75">
      <c r="C60" s="5" t="s">
        <v>8</v>
      </c>
      <c r="D60" s="27" t="s">
        <v>12</v>
      </c>
      <c r="E60" s="34">
        <v>205</v>
      </c>
      <c r="F60" s="95">
        <v>0</v>
      </c>
      <c r="G60" s="28">
        <f>E60*F60</f>
        <v>0</v>
      </c>
    </row>
    <row r="61" ht="12.75">
      <c r="E61" s="33"/>
    </row>
    <row r="62" spans="2:5" ht="25.5">
      <c r="B62" s="42" t="s">
        <v>78</v>
      </c>
      <c r="C62" s="5" t="s">
        <v>108</v>
      </c>
      <c r="E62" s="33"/>
    </row>
    <row r="63" spans="4:7" ht="12.75">
      <c r="D63" s="27" t="s">
        <v>7</v>
      </c>
      <c r="E63" s="33">
        <v>220</v>
      </c>
      <c r="F63" s="95">
        <v>0</v>
      </c>
      <c r="G63" s="28">
        <f>E63*F63</f>
        <v>0</v>
      </c>
    </row>
    <row r="64" ht="12.75">
      <c r="E64" s="33"/>
    </row>
    <row r="65" spans="1:7" ht="12.75">
      <c r="A65" s="25"/>
      <c r="B65" s="45" t="s">
        <v>8</v>
      </c>
      <c r="C65" s="23" t="s">
        <v>14</v>
      </c>
      <c r="D65" s="59"/>
      <c r="E65" s="53"/>
      <c r="F65" s="31"/>
      <c r="G65" s="35">
        <f>SUM(G38:G64)</f>
        <v>0</v>
      </c>
    </row>
    <row r="67" spans="1:3" ht="15.75">
      <c r="A67" s="4" t="s">
        <v>15</v>
      </c>
      <c r="B67" s="48" t="s">
        <v>16</v>
      </c>
      <c r="C67" s="8"/>
    </row>
    <row r="69" spans="2:3" ht="91.5" customHeight="1">
      <c r="B69" s="42" t="s">
        <v>17</v>
      </c>
      <c r="C69" s="5" t="s">
        <v>120</v>
      </c>
    </row>
    <row r="70" spans="2:7" ht="15" customHeight="1">
      <c r="B70" s="42" t="s">
        <v>8</v>
      </c>
      <c r="C70" s="5" t="s">
        <v>93</v>
      </c>
      <c r="D70" s="27" t="s">
        <v>12</v>
      </c>
      <c r="E70" s="33">
        <v>1350</v>
      </c>
      <c r="F70" s="95">
        <v>0</v>
      </c>
      <c r="G70" s="28">
        <f>E70*F70</f>
        <v>0</v>
      </c>
    </row>
    <row r="71" spans="3:7" ht="12.75">
      <c r="C71" s="5" t="s">
        <v>205</v>
      </c>
      <c r="D71" s="27" t="s">
        <v>12</v>
      </c>
      <c r="E71" s="33">
        <v>1</v>
      </c>
      <c r="F71" s="95">
        <v>0</v>
      </c>
      <c r="G71" s="28">
        <f>E71*F71</f>
        <v>0</v>
      </c>
    </row>
    <row r="72" ht="12.75">
      <c r="E72" s="33"/>
    </row>
    <row r="73" spans="2:5" ht="63.75">
      <c r="B73" s="42" t="s">
        <v>18</v>
      </c>
      <c r="C73" s="5" t="s">
        <v>110</v>
      </c>
      <c r="E73" s="33"/>
    </row>
    <row r="74" spans="2:7" ht="12.75">
      <c r="B74" s="42" t="s">
        <v>8</v>
      </c>
      <c r="C74" s="5" t="s">
        <v>93</v>
      </c>
      <c r="D74" s="27" t="s">
        <v>12</v>
      </c>
      <c r="E74" s="33">
        <v>672</v>
      </c>
      <c r="F74" s="95">
        <v>0</v>
      </c>
      <c r="G74" s="28">
        <f>E74*F74</f>
        <v>0</v>
      </c>
    </row>
    <row r="75" ht="12.75">
      <c r="E75" s="33"/>
    </row>
    <row r="76" spans="2:7" ht="66" customHeight="1">
      <c r="B76" s="42" t="s">
        <v>88</v>
      </c>
      <c r="C76" s="22" t="s">
        <v>114</v>
      </c>
      <c r="D76" s="37"/>
      <c r="E76" s="52"/>
      <c r="F76" s="39"/>
      <c r="G76" s="39"/>
    </row>
    <row r="77" spans="3:7" ht="12.75">
      <c r="C77" s="5" t="s">
        <v>115</v>
      </c>
      <c r="D77" s="38" t="s">
        <v>12</v>
      </c>
      <c r="E77" s="52">
        <v>85</v>
      </c>
      <c r="F77" s="97">
        <v>0</v>
      </c>
      <c r="G77" s="39">
        <f>E77*F77</f>
        <v>0</v>
      </c>
    </row>
    <row r="79" spans="2:3" ht="38.25">
      <c r="B79" s="42" t="s">
        <v>30</v>
      </c>
      <c r="C79" s="5" t="s">
        <v>54</v>
      </c>
    </row>
    <row r="80" spans="3:7" ht="12.75">
      <c r="C80" s="5" t="s">
        <v>8</v>
      </c>
      <c r="D80" s="58" t="s">
        <v>3</v>
      </c>
      <c r="E80" s="54">
        <v>642</v>
      </c>
      <c r="F80" s="95">
        <v>0</v>
      </c>
      <c r="G80" s="28">
        <f>E80*F80</f>
        <v>0</v>
      </c>
    </row>
    <row r="81" spans="3:5" ht="12.75">
      <c r="C81" s="9"/>
      <c r="D81" s="58"/>
      <c r="E81" s="54"/>
    </row>
    <row r="82" spans="2:5" ht="38.25">
      <c r="B82" s="42" t="s">
        <v>81</v>
      </c>
      <c r="C82" s="5" t="s">
        <v>121</v>
      </c>
      <c r="E82" s="33"/>
    </row>
    <row r="83" spans="3:7" ht="12.75">
      <c r="C83" s="5" t="s">
        <v>107</v>
      </c>
      <c r="D83" s="58" t="s">
        <v>7</v>
      </c>
      <c r="E83" s="34">
        <v>2510</v>
      </c>
      <c r="F83" s="95">
        <v>0</v>
      </c>
      <c r="G83" s="28">
        <f>E83*F83</f>
        <v>0</v>
      </c>
    </row>
    <row r="84" spans="4:5" ht="12.75">
      <c r="D84" s="58"/>
      <c r="E84" s="34"/>
    </row>
    <row r="85" spans="2:5" ht="38.25">
      <c r="B85" s="42" t="s">
        <v>116</v>
      </c>
      <c r="C85" s="5" t="s">
        <v>122</v>
      </c>
      <c r="E85" s="33"/>
    </row>
    <row r="86" spans="3:7" ht="12.75">
      <c r="C86" s="5" t="s">
        <v>8</v>
      </c>
      <c r="D86" s="58" t="s">
        <v>3</v>
      </c>
      <c r="E86" s="34">
        <v>861</v>
      </c>
      <c r="F86" s="95">
        <v>0</v>
      </c>
      <c r="G86" s="28">
        <f>E86*F86</f>
        <v>0</v>
      </c>
    </row>
    <row r="87" spans="4:5" ht="12.75">
      <c r="D87" s="58"/>
      <c r="E87" s="34"/>
    </row>
    <row r="88" spans="2:5" ht="38.25">
      <c r="B88" s="42" t="s">
        <v>123</v>
      </c>
      <c r="C88" s="5" t="s">
        <v>124</v>
      </c>
      <c r="E88" s="33"/>
    </row>
    <row r="89" spans="3:7" ht="12.75">
      <c r="C89" s="5" t="s">
        <v>125</v>
      </c>
      <c r="D89" s="27" t="s">
        <v>7</v>
      </c>
      <c r="E89" s="33">
        <v>180</v>
      </c>
      <c r="F89" s="95">
        <v>0</v>
      </c>
      <c r="G89" s="28">
        <f>E89*F89</f>
        <v>0</v>
      </c>
    </row>
    <row r="90" ht="12.75">
      <c r="E90" s="33"/>
    </row>
    <row r="91" spans="2:7" ht="25.5">
      <c r="B91" s="42" t="s">
        <v>200</v>
      </c>
      <c r="C91" s="9" t="s">
        <v>202</v>
      </c>
      <c r="G91" s="29"/>
    </row>
    <row r="92" spans="3:7" ht="12.75">
      <c r="C92" s="9" t="s">
        <v>204</v>
      </c>
      <c r="D92" s="58" t="s">
        <v>7</v>
      </c>
      <c r="E92" s="54">
        <v>2.5</v>
      </c>
      <c r="F92" s="96">
        <v>0</v>
      </c>
      <c r="G92" s="29">
        <f>E92*F92</f>
        <v>0</v>
      </c>
    </row>
    <row r="93" ht="12.75">
      <c r="E93" s="33"/>
    </row>
    <row r="94" spans="2:7" ht="38.25">
      <c r="B94" s="42" t="s">
        <v>203</v>
      </c>
      <c r="C94" s="5" t="s">
        <v>199</v>
      </c>
      <c r="G94" s="29"/>
    </row>
    <row r="95" spans="3:7" ht="12.75">
      <c r="C95" s="9" t="s">
        <v>201</v>
      </c>
      <c r="D95" s="27" t="s">
        <v>3</v>
      </c>
      <c r="E95" s="51">
        <v>8</v>
      </c>
      <c r="F95" s="95">
        <v>0</v>
      </c>
      <c r="G95" s="29">
        <f>E95*F95</f>
        <v>0</v>
      </c>
    </row>
    <row r="96" spans="3:5" ht="12.75">
      <c r="C96" s="9"/>
      <c r="D96" s="58"/>
      <c r="E96" s="54"/>
    </row>
    <row r="97" spans="1:7" ht="12.75">
      <c r="A97" s="25"/>
      <c r="B97" s="45"/>
      <c r="C97" s="23" t="s">
        <v>20</v>
      </c>
      <c r="D97" s="59"/>
      <c r="E97" s="53"/>
      <c r="F97" s="31"/>
      <c r="G97" s="35">
        <f>SUM(G70:G96)</f>
        <v>0</v>
      </c>
    </row>
    <row r="98" spans="1:7" ht="12.75">
      <c r="A98" s="26"/>
      <c r="B98" s="46"/>
      <c r="C98" s="56"/>
      <c r="D98" s="58"/>
      <c r="E98" s="54"/>
      <c r="F98" s="32"/>
      <c r="G98" s="57"/>
    </row>
    <row r="99" spans="1:7" ht="15.75">
      <c r="A99" s="4" t="s">
        <v>19</v>
      </c>
      <c r="B99" s="49" t="s">
        <v>21</v>
      </c>
      <c r="C99" s="9"/>
      <c r="D99" s="58"/>
      <c r="E99" s="54"/>
      <c r="F99" s="32"/>
      <c r="G99" s="32"/>
    </row>
    <row r="100" spans="1:7" ht="15.75">
      <c r="A100" s="4"/>
      <c r="B100" s="47"/>
      <c r="C100" s="9"/>
      <c r="D100" s="58"/>
      <c r="E100" s="54"/>
      <c r="F100" s="32"/>
      <c r="G100" s="32"/>
    </row>
    <row r="101" spans="1:3" ht="38.25">
      <c r="A101" s="4"/>
      <c r="B101" s="42" t="s">
        <v>57</v>
      </c>
      <c r="C101" s="5" t="s">
        <v>126</v>
      </c>
    </row>
    <row r="102" spans="1:7" ht="15.75">
      <c r="A102" s="4"/>
      <c r="C102" s="5" t="s">
        <v>8</v>
      </c>
      <c r="D102" s="27" t="s">
        <v>12</v>
      </c>
      <c r="E102" s="51">
        <v>140</v>
      </c>
      <c r="F102" s="95">
        <v>0</v>
      </c>
      <c r="G102" s="28">
        <f>E102*F102</f>
        <v>0</v>
      </c>
    </row>
    <row r="103" spans="1:2" ht="15.75">
      <c r="A103" s="4"/>
      <c r="B103" s="55"/>
    </row>
    <row r="104" spans="1:3" ht="51">
      <c r="A104" s="4"/>
      <c r="B104" s="42" t="s">
        <v>58</v>
      </c>
      <c r="C104" s="5" t="s">
        <v>72</v>
      </c>
    </row>
    <row r="105" spans="1:7" ht="15.75">
      <c r="A105" s="4"/>
      <c r="C105" s="5" t="s">
        <v>103</v>
      </c>
      <c r="D105" s="51" t="s">
        <v>89</v>
      </c>
      <c r="E105" s="51">
        <v>62.5</v>
      </c>
      <c r="F105" s="95">
        <v>0</v>
      </c>
      <c r="G105" s="28">
        <f>E105*F105</f>
        <v>0</v>
      </c>
    </row>
    <row r="106" spans="1:4" ht="15.75">
      <c r="A106" s="4"/>
      <c r="B106" s="55"/>
      <c r="D106" s="51"/>
    </row>
    <row r="107" spans="1:7" ht="67.5" customHeight="1">
      <c r="A107" s="4"/>
      <c r="B107" s="42" t="s">
        <v>82</v>
      </c>
      <c r="C107" s="5" t="s">
        <v>104</v>
      </c>
      <c r="D107" s="51"/>
      <c r="E107" s="28"/>
      <c r="G107" s="29"/>
    </row>
    <row r="108" spans="1:7" ht="15.75">
      <c r="A108" s="4"/>
      <c r="C108" s="60" t="s">
        <v>128</v>
      </c>
      <c r="D108" s="51" t="s">
        <v>89</v>
      </c>
      <c r="E108" s="28">
        <v>57</v>
      </c>
      <c r="F108" s="95">
        <v>0</v>
      </c>
      <c r="G108" s="29">
        <f>E108*F108</f>
        <v>0</v>
      </c>
    </row>
    <row r="109" spans="1:7" ht="15.75">
      <c r="A109" s="4"/>
      <c r="C109" s="60" t="s">
        <v>127</v>
      </c>
      <c r="D109" s="51" t="s">
        <v>89</v>
      </c>
      <c r="E109" s="28">
        <v>78</v>
      </c>
      <c r="F109" s="95">
        <v>0</v>
      </c>
      <c r="G109" s="29">
        <f>E109*F109</f>
        <v>0</v>
      </c>
    </row>
    <row r="110" spans="1:7" ht="15.75">
      <c r="A110" s="4"/>
      <c r="C110" s="60"/>
      <c r="D110" s="51"/>
      <c r="E110" s="28"/>
      <c r="G110" s="29"/>
    </row>
    <row r="111" spans="1:3" ht="106.5" customHeight="1">
      <c r="A111" s="4"/>
      <c r="B111" s="42" t="s">
        <v>83</v>
      </c>
      <c r="C111" s="5" t="s">
        <v>130</v>
      </c>
    </row>
    <row r="112" spans="1:7" ht="15.75">
      <c r="A112" s="4"/>
      <c r="C112" s="5" t="s">
        <v>8</v>
      </c>
      <c r="D112" s="27" t="s">
        <v>5</v>
      </c>
      <c r="E112" s="51">
        <v>7</v>
      </c>
      <c r="F112" s="95">
        <v>0</v>
      </c>
      <c r="G112" s="28">
        <f>E112*F112</f>
        <v>0</v>
      </c>
    </row>
    <row r="113" ht="15.75">
      <c r="A113" s="4"/>
    </row>
    <row r="114" spans="1:3" ht="102">
      <c r="A114" s="4"/>
      <c r="B114" s="42" t="s">
        <v>59</v>
      </c>
      <c r="C114" s="5" t="s">
        <v>129</v>
      </c>
    </row>
    <row r="115" spans="1:7" ht="15.75">
      <c r="A115" s="4"/>
      <c r="C115" s="5" t="s">
        <v>8</v>
      </c>
      <c r="D115" s="27" t="s">
        <v>5</v>
      </c>
      <c r="E115" s="51">
        <v>2</v>
      </c>
      <c r="F115" s="95">
        <v>0</v>
      </c>
      <c r="G115" s="28">
        <f>E115*F115</f>
        <v>0</v>
      </c>
    </row>
    <row r="116" ht="15.75">
      <c r="A116" s="4"/>
    </row>
    <row r="117" spans="1:3" ht="102">
      <c r="A117" s="4"/>
      <c r="B117" s="42" t="s">
        <v>84</v>
      </c>
      <c r="C117" s="5" t="s">
        <v>131</v>
      </c>
    </row>
    <row r="118" spans="1:7" ht="15.75">
      <c r="A118" s="4"/>
      <c r="C118" s="5" t="s">
        <v>8</v>
      </c>
      <c r="D118" s="27" t="s">
        <v>5</v>
      </c>
      <c r="E118" s="51">
        <v>2</v>
      </c>
      <c r="F118" s="95">
        <v>0</v>
      </c>
      <c r="G118" s="28">
        <f>E118*F118</f>
        <v>0</v>
      </c>
    </row>
    <row r="119" ht="15.75">
      <c r="A119" s="4"/>
    </row>
    <row r="120" spans="1:3" ht="25.5">
      <c r="A120" s="4"/>
      <c r="B120" s="42" t="s">
        <v>85</v>
      </c>
      <c r="C120" s="5" t="s">
        <v>70</v>
      </c>
    </row>
    <row r="121" spans="1:7" ht="15.75">
      <c r="A121" s="4"/>
      <c r="C121" s="5" t="s">
        <v>8</v>
      </c>
      <c r="D121" s="27" t="s">
        <v>5</v>
      </c>
      <c r="E121" s="33">
        <v>6</v>
      </c>
      <c r="F121" s="95">
        <v>0</v>
      </c>
      <c r="G121" s="28">
        <f>E121*F121</f>
        <v>0</v>
      </c>
    </row>
    <row r="122" spans="1:5" ht="15.75">
      <c r="A122" s="4"/>
      <c r="E122" s="33"/>
    </row>
    <row r="123" spans="1:5" ht="51">
      <c r="A123" s="4"/>
      <c r="B123" s="42" t="s">
        <v>90</v>
      </c>
      <c r="C123" s="5" t="s">
        <v>64</v>
      </c>
      <c r="E123" s="33"/>
    </row>
    <row r="124" spans="1:7" ht="15.75">
      <c r="A124" s="4"/>
      <c r="C124" s="5" t="s">
        <v>8</v>
      </c>
      <c r="D124" s="27" t="s">
        <v>3</v>
      </c>
      <c r="E124" s="33">
        <v>20</v>
      </c>
      <c r="F124" s="95">
        <v>0</v>
      </c>
      <c r="G124" s="28">
        <f>E124*F124</f>
        <v>0</v>
      </c>
    </row>
    <row r="125" spans="1:5" ht="20.25" customHeight="1">
      <c r="A125" s="4"/>
      <c r="E125" s="33"/>
    </row>
    <row r="126" spans="1:5" ht="25.5">
      <c r="A126" s="4"/>
      <c r="B126" s="42" t="s">
        <v>91</v>
      </c>
      <c r="C126" s="5" t="s">
        <v>39</v>
      </c>
      <c r="E126" s="33"/>
    </row>
    <row r="127" spans="1:7" ht="15.75">
      <c r="A127" s="4"/>
      <c r="C127" s="5" t="s">
        <v>8</v>
      </c>
      <c r="D127" s="27" t="s">
        <v>12</v>
      </c>
      <c r="E127" s="33">
        <v>45</v>
      </c>
      <c r="F127" s="95">
        <v>0</v>
      </c>
      <c r="G127" s="28">
        <f>E127*F127</f>
        <v>0</v>
      </c>
    </row>
    <row r="128" spans="1:5" ht="15.75">
      <c r="A128" s="4"/>
      <c r="E128" s="33"/>
    </row>
    <row r="129" spans="1:5" ht="38.25">
      <c r="A129" s="4"/>
      <c r="B129" s="42" t="s">
        <v>92</v>
      </c>
      <c r="C129" s="5" t="s">
        <v>79</v>
      </c>
      <c r="E129" s="33"/>
    </row>
    <row r="130" spans="1:7" ht="15.75">
      <c r="A130" s="4"/>
      <c r="D130" s="27" t="s">
        <v>12</v>
      </c>
      <c r="E130" s="33">
        <v>95</v>
      </c>
      <c r="F130" s="95">
        <v>0</v>
      </c>
      <c r="G130" s="28">
        <f>E130*F130</f>
        <v>0</v>
      </c>
    </row>
    <row r="131" spans="1:7" ht="15.75">
      <c r="A131" s="36"/>
      <c r="B131" s="46"/>
      <c r="C131" s="9"/>
      <c r="D131" s="58"/>
      <c r="E131" s="54"/>
      <c r="F131" s="32"/>
      <c r="G131" s="32"/>
    </row>
    <row r="132" spans="1:7" ht="15.75">
      <c r="A132" s="40"/>
      <c r="B132" s="45"/>
      <c r="C132" s="23" t="s">
        <v>22</v>
      </c>
      <c r="D132" s="59"/>
      <c r="E132" s="53"/>
      <c r="F132" s="31"/>
      <c r="G132" s="35">
        <f>SUM(G101:G130)</f>
        <v>0</v>
      </c>
    </row>
    <row r="133" spans="1:3" ht="15.75">
      <c r="A133" s="4"/>
      <c r="C133" s="6"/>
    </row>
    <row r="134" spans="1:3" ht="15.75">
      <c r="A134" s="4" t="s">
        <v>23</v>
      </c>
      <c r="B134" s="48" t="s">
        <v>31</v>
      </c>
      <c r="C134" s="8"/>
    </row>
    <row r="136" spans="2:3" ht="12.75">
      <c r="B136" s="42" t="s">
        <v>41</v>
      </c>
      <c r="C136" s="5" t="s">
        <v>62</v>
      </c>
    </row>
    <row r="137" spans="2:7" ht="12.75">
      <c r="B137" s="42" t="s">
        <v>8</v>
      </c>
      <c r="D137" s="27" t="s">
        <v>32</v>
      </c>
      <c r="E137" s="51">
        <v>665</v>
      </c>
      <c r="F137" s="95">
        <v>0</v>
      </c>
      <c r="G137" s="28">
        <f>E137*F137</f>
        <v>0</v>
      </c>
    </row>
    <row r="139" spans="2:3" ht="38.25">
      <c r="B139" s="42" t="s">
        <v>73</v>
      </c>
      <c r="C139" s="5" t="s">
        <v>69</v>
      </c>
    </row>
    <row r="140" spans="2:7" ht="12.75">
      <c r="B140" s="42" t="s">
        <v>8</v>
      </c>
      <c r="D140" s="27" t="s">
        <v>12</v>
      </c>
      <c r="E140" s="51">
        <v>200</v>
      </c>
      <c r="F140" s="95">
        <v>0</v>
      </c>
      <c r="G140" s="28">
        <f>E140*F140</f>
        <v>0</v>
      </c>
    </row>
    <row r="142" spans="2:3" ht="25.5">
      <c r="B142" s="42" t="s">
        <v>42</v>
      </c>
      <c r="C142" s="5" t="s">
        <v>63</v>
      </c>
    </row>
    <row r="143" spans="2:7" ht="12.75">
      <c r="B143" s="42" t="s">
        <v>8</v>
      </c>
      <c r="D143" s="27" t="s">
        <v>3</v>
      </c>
      <c r="E143" s="51">
        <v>665</v>
      </c>
      <c r="F143" s="95">
        <v>0</v>
      </c>
      <c r="G143" s="28">
        <f>E143*F143</f>
        <v>0</v>
      </c>
    </row>
    <row r="145" spans="2:3" ht="41.25" customHeight="1">
      <c r="B145" s="42" t="s">
        <v>74</v>
      </c>
      <c r="C145" s="5" t="s">
        <v>65</v>
      </c>
    </row>
    <row r="146" spans="2:7" ht="12.75">
      <c r="B146" s="42" t="s">
        <v>8</v>
      </c>
      <c r="C146" s="5" t="s">
        <v>132</v>
      </c>
      <c r="D146" s="27" t="s">
        <v>3</v>
      </c>
      <c r="E146" s="51">
        <v>665</v>
      </c>
      <c r="F146" s="95">
        <v>0</v>
      </c>
      <c r="G146" s="28">
        <f>E146*F146</f>
        <v>0</v>
      </c>
    </row>
    <row r="148" spans="2:3" ht="25.5">
      <c r="B148" s="42" t="s">
        <v>43</v>
      </c>
      <c r="C148" s="5" t="s">
        <v>67</v>
      </c>
    </row>
    <row r="149" spans="2:7" ht="12.75">
      <c r="B149" s="42" t="s">
        <v>8</v>
      </c>
      <c r="C149" s="5" t="s">
        <v>8</v>
      </c>
      <c r="D149" s="27" t="s">
        <v>12</v>
      </c>
      <c r="E149" s="51">
        <v>166</v>
      </c>
      <c r="F149" s="95">
        <v>0</v>
      </c>
      <c r="G149" s="28">
        <f>E149*F149</f>
        <v>0</v>
      </c>
    </row>
    <row r="151" spans="2:3" ht="25.5">
      <c r="B151" s="42" t="s">
        <v>75</v>
      </c>
      <c r="C151" s="5" t="s">
        <v>33</v>
      </c>
    </row>
    <row r="152" spans="2:7" ht="12.75">
      <c r="B152" s="42" t="s">
        <v>8</v>
      </c>
      <c r="C152" s="5" t="s">
        <v>8</v>
      </c>
      <c r="D152" s="27" t="s">
        <v>5</v>
      </c>
      <c r="E152" s="51">
        <v>8</v>
      </c>
      <c r="F152" s="95">
        <v>0</v>
      </c>
      <c r="G152" s="28">
        <f>E152*F152</f>
        <v>0</v>
      </c>
    </row>
    <row r="153" spans="3:7" ht="12.75">
      <c r="C153" s="9"/>
      <c r="D153" s="58"/>
      <c r="E153" s="54"/>
      <c r="F153" s="32"/>
      <c r="G153" s="32"/>
    </row>
    <row r="154" spans="2:7" ht="12.75">
      <c r="B154" s="45"/>
      <c r="C154" s="23" t="s">
        <v>34</v>
      </c>
      <c r="D154" s="59"/>
      <c r="E154" s="53"/>
      <c r="F154" s="31"/>
      <c r="G154" s="35">
        <f>SUM(G137:G152)</f>
        <v>0</v>
      </c>
    </row>
    <row r="155" spans="2:7" ht="12.75">
      <c r="B155" s="46"/>
      <c r="C155" s="56"/>
      <c r="D155" s="58"/>
      <c r="E155" s="54"/>
      <c r="F155" s="32"/>
      <c r="G155" s="57"/>
    </row>
    <row r="156" spans="1:3" ht="15.75">
      <c r="A156" s="4" t="s">
        <v>28</v>
      </c>
      <c r="B156" s="48" t="s">
        <v>133</v>
      </c>
      <c r="C156" s="8"/>
    </row>
    <row r="158" spans="2:3" ht="25.5">
      <c r="B158" s="42" t="s">
        <v>94</v>
      </c>
      <c r="C158" s="5" t="s">
        <v>134</v>
      </c>
    </row>
    <row r="159" spans="2:7" ht="12.75">
      <c r="B159" s="42" t="s">
        <v>8</v>
      </c>
      <c r="D159" s="27" t="s">
        <v>32</v>
      </c>
      <c r="E159" s="51">
        <v>18</v>
      </c>
      <c r="F159" s="95">
        <v>0</v>
      </c>
      <c r="G159" s="28">
        <f>E159*F159</f>
        <v>0</v>
      </c>
    </row>
    <row r="161" spans="2:3" ht="51">
      <c r="B161" s="42" t="s">
        <v>95</v>
      </c>
      <c r="C161" s="5" t="s">
        <v>135</v>
      </c>
    </row>
    <row r="162" spans="2:7" ht="12.75">
      <c r="B162" s="42" t="s">
        <v>8</v>
      </c>
      <c r="D162" s="27" t="s">
        <v>12</v>
      </c>
      <c r="E162" s="51">
        <v>90</v>
      </c>
      <c r="F162" s="95">
        <v>0</v>
      </c>
      <c r="G162" s="28">
        <f>E162*F162</f>
        <v>0</v>
      </c>
    </row>
    <row r="164" spans="2:3" ht="25.5">
      <c r="B164" s="42" t="s">
        <v>96</v>
      </c>
      <c r="C164" s="5" t="s">
        <v>136</v>
      </c>
    </row>
    <row r="165" spans="2:7" ht="12.75">
      <c r="B165" s="42" t="s">
        <v>8</v>
      </c>
      <c r="D165" s="27" t="s">
        <v>12</v>
      </c>
      <c r="E165" s="51">
        <v>2.2</v>
      </c>
      <c r="F165" s="95">
        <v>0</v>
      </c>
      <c r="G165" s="28">
        <f>E165*F165</f>
        <v>0</v>
      </c>
    </row>
    <row r="167" spans="2:3" ht="25.5">
      <c r="B167" s="42" t="s">
        <v>97</v>
      </c>
      <c r="C167" s="5" t="s">
        <v>141</v>
      </c>
    </row>
    <row r="168" spans="2:7" ht="12.75">
      <c r="B168" s="42" t="s">
        <v>8</v>
      </c>
      <c r="D168" s="27" t="s">
        <v>3</v>
      </c>
      <c r="E168" s="51">
        <v>18</v>
      </c>
      <c r="F168" s="95">
        <v>0</v>
      </c>
      <c r="G168" s="28">
        <f>E168*F168</f>
        <v>0</v>
      </c>
    </row>
    <row r="170" spans="2:3" ht="25.5">
      <c r="B170" s="42" t="s">
        <v>98</v>
      </c>
      <c r="C170" s="5" t="s">
        <v>137</v>
      </c>
    </row>
    <row r="171" spans="2:7" ht="12.75">
      <c r="B171" s="42" t="s">
        <v>8</v>
      </c>
      <c r="D171" s="27" t="s">
        <v>12</v>
      </c>
      <c r="E171" s="51">
        <v>8</v>
      </c>
      <c r="F171" s="95">
        <v>0</v>
      </c>
      <c r="G171" s="28">
        <f>E171*F171</f>
        <v>0</v>
      </c>
    </row>
    <row r="173" spans="2:3" ht="25.5">
      <c r="B173" s="42" t="s">
        <v>109</v>
      </c>
      <c r="C173" s="5" t="s">
        <v>138</v>
      </c>
    </row>
    <row r="174" spans="2:7" ht="12.75">
      <c r="B174" s="42" t="s">
        <v>8</v>
      </c>
      <c r="C174" s="5" t="s">
        <v>8</v>
      </c>
      <c r="D174" s="27" t="s">
        <v>12</v>
      </c>
      <c r="E174" s="51">
        <v>32</v>
      </c>
      <c r="F174" s="95">
        <v>0</v>
      </c>
      <c r="G174" s="28">
        <f>E174*F174</f>
        <v>0</v>
      </c>
    </row>
    <row r="176" spans="2:3" ht="25.5">
      <c r="B176" s="42" t="s">
        <v>140</v>
      </c>
      <c r="C176" s="5" t="s">
        <v>139</v>
      </c>
    </row>
    <row r="177" spans="2:7" ht="12.75">
      <c r="B177" s="42" t="s">
        <v>8</v>
      </c>
      <c r="D177" s="27" t="s">
        <v>12</v>
      </c>
      <c r="E177" s="51">
        <v>12</v>
      </c>
      <c r="F177" s="95">
        <v>0</v>
      </c>
      <c r="G177" s="28">
        <f>E177*F177</f>
        <v>0</v>
      </c>
    </row>
    <row r="179" spans="2:3" ht="25.5">
      <c r="B179" s="42" t="s">
        <v>142</v>
      </c>
      <c r="C179" s="5" t="s">
        <v>143</v>
      </c>
    </row>
    <row r="180" spans="2:7" ht="12.75">
      <c r="B180" s="42" t="s">
        <v>8</v>
      </c>
      <c r="C180" s="5" t="s">
        <v>8</v>
      </c>
      <c r="D180" s="27" t="s">
        <v>5</v>
      </c>
      <c r="E180" s="51">
        <v>2</v>
      </c>
      <c r="F180" s="95">
        <v>0</v>
      </c>
      <c r="G180" s="28">
        <f>E180*F180</f>
        <v>0</v>
      </c>
    </row>
    <row r="181" spans="3:7" ht="12.75">
      <c r="C181" s="9"/>
      <c r="D181" s="58"/>
      <c r="E181" s="54"/>
      <c r="F181" s="32"/>
      <c r="G181" s="32"/>
    </row>
    <row r="182" spans="2:7" ht="12.75">
      <c r="B182" s="45"/>
      <c r="C182" s="23" t="s">
        <v>181</v>
      </c>
      <c r="D182" s="59"/>
      <c r="E182" s="53"/>
      <c r="F182" s="31"/>
      <c r="G182" s="35">
        <f>SUM(G159:G180)</f>
        <v>0</v>
      </c>
    </row>
    <row r="183" spans="2:7" ht="12.75">
      <c r="B183" s="46"/>
      <c r="C183" s="56"/>
      <c r="D183" s="58"/>
      <c r="E183" s="54"/>
      <c r="F183" s="32"/>
      <c r="G183" s="57"/>
    </row>
    <row r="184" spans="1:7" ht="15.75">
      <c r="A184" s="66" t="s">
        <v>80</v>
      </c>
      <c r="B184" s="74" t="s">
        <v>154</v>
      </c>
      <c r="C184" s="22"/>
      <c r="D184" s="33"/>
      <c r="E184" s="33"/>
      <c r="F184" s="65"/>
      <c r="G184" s="75"/>
    </row>
    <row r="185" spans="1:7" ht="15.75">
      <c r="A185" s="66"/>
      <c r="B185" s="74"/>
      <c r="C185" s="22"/>
      <c r="D185" s="33"/>
      <c r="E185" s="33"/>
      <c r="F185" s="65"/>
      <c r="G185" s="75"/>
    </row>
    <row r="186" spans="1:7" ht="42.75" customHeight="1">
      <c r="A186" s="66"/>
      <c r="B186" s="79" t="s">
        <v>187</v>
      </c>
      <c r="C186" s="22" t="s">
        <v>188</v>
      </c>
      <c r="D186" s="41"/>
      <c r="E186" s="84"/>
      <c r="F186" s="30"/>
      <c r="G186" s="65"/>
    </row>
    <row r="187" spans="1:7" ht="15.75">
      <c r="A187" s="66"/>
      <c r="B187" s="61"/>
      <c r="C187" s="22" t="s">
        <v>186</v>
      </c>
      <c r="D187" s="41" t="s">
        <v>7</v>
      </c>
      <c r="E187" s="33">
        <v>108</v>
      </c>
      <c r="F187" s="98">
        <v>0</v>
      </c>
      <c r="G187" s="65">
        <f>E187*F187</f>
        <v>0</v>
      </c>
    </row>
    <row r="188" spans="1:7" ht="15.75">
      <c r="A188" s="66"/>
      <c r="B188" s="85"/>
      <c r="C188" s="22"/>
      <c r="D188" s="33"/>
      <c r="E188" s="33"/>
      <c r="F188" s="65"/>
      <c r="G188" s="75"/>
    </row>
    <row r="189" spans="2:8" ht="25.5">
      <c r="B189" s="79" t="s">
        <v>206</v>
      </c>
      <c r="C189" s="22" t="s">
        <v>155</v>
      </c>
      <c r="D189" s="41"/>
      <c r="E189" s="33"/>
      <c r="F189" s="33"/>
      <c r="G189" s="65"/>
      <c r="H189" s="57"/>
    </row>
    <row r="190" spans="3:8" ht="12.75">
      <c r="C190" s="22" t="s">
        <v>156</v>
      </c>
      <c r="D190" s="41" t="s">
        <v>3</v>
      </c>
      <c r="E190" s="33">
        <v>82</v>
      </c>
      <c r="F190" s="98">
        <v>0</v>
      </c>
      <c r="G190" s="65">
        <f>E190*F190</f>
        <v>0</v>
      </c>
      <c r="H190" s="57"/>
    </row>
    <row r="191" spans="2:7" ht="12.75">
      <c r="B191" s="46"/>
      <c r="C191" s="56"/>
      <c r="D191" s="58"/>
      <c r="E191" s="54"/>
      <c r="F191" s="32"/>
      <c r="G191" s="57"/>
    </row>
    <row r="192" spans="2:7" ht="12.75">
      <c r="B192" s="45"/>
      <c r="C192" s="23" t="s">
        <v>182</v>
      </c>
      <c r="D192" s="59"/>
      <c r="E192" s="53"/>
      <c r="F192" s="31"/>
      <c r="G192" s="35">
        <f>SUM(G187:G190)</f>
        <v>0</v>
      </c>
    </row>
    <row r="193" spans="2:7" ht="12.75">
      <c r="B193" s="46"/>
      <c r="C193" s="56"/>
      <c r="D193" s="58"/>
      <c r="E193" s="54"/>
      <c r="F193" s="32"/>
      <c r="G193" s="57"/>
    </row>
    <row r="194" spans="1:7" ht="15.75">
      <c r="A194" s="66" t="s">
        <v>147</v>
      </c>
      <c r="B194" s="67" t="s">
        <v>144</v>
      </c>
      <c r="C194" s="22"/>
      <c r="D194" s="41"/>
      <c r="E194" s="33"/>
      <c r="F194" s="30"/>
      <c r="G194" s="30"/>
    </row>
    <row r="195" spans="2:7" ht="12.75">
      <c r="B195" s="46"/>
      <c r="C195" s="56"/>
      <c r="D195" s="58"/>
      <c r="E195" s="54"/>
      <c r="F195" s="32"/>
      <c r="G195" s="57"/>
    </row>
    <row r="196" spans="2:3" ht="38.25">
      <c r="B196" s="42" t="s">
        <v>148</v>
      </c>
      <c r="C196" s="5" t="s">
        <v>145</v>
      </c>
    </row>
    <row r="197" spans="3:7" ht="12.75">
      <c r="C197" s="22" t="s">
        <v>186</v>
      </c>
      <c r="D197" s="27" t="s">
        <v>12</v>
      </c>
      <c r="E197" s="51">
        <v>150</v>
      </c>
      <c r="F197" s="95">
        <v>0</v>
      </c>
      <c r="G197" s="28">
        <f>E197*F197</f>
        <v>0</v>
      </c>
    </row>
    <row r="199" spans="2:7" ht="25.5">
      <c r="B199" s="42" t="s">
        <v>149</v>
      </c>
      <c r="C199" s="22" t="s">
        <v>189</v>
      </c>
      <c r="D199" s="41"/>
      <c r="E199" s="33"/>
      <c r="F199" s="30"/>
      <c r="G199" s="30"/>
    </row>
    <row r="200" spans="3:7" ht="12.75">
      <c r="C200" s="22" t="s">
        <v>186</v>
      </c>
      <c r="D200" s="41" t="s">
        <v>12</v>
      </c>
      <c r="E200" s="33">
        <v>5</v>
      </c>
      <c r="F200" s="95">
        <v>0</v>
      </c>
      <c r="G200" s="30">
        <f>E200*F200</f>
        <v>0</v>
      </c>
    </row>
    <row r="202" spans="2:7" ht="25.5">
      <c r="B202" s="42" t="s">
        <v>150</v>
      </c>
      <c r="C202" s="22" t="s">
        <v>190</v>
      </c>
      <c r="D202" s="41"/>
      <c r="E202" s="33"/>
      <c r="F202" s="30"/>
      <c r="G202" s="30"/>
    </row>
    <row r="203" spans="3:7" ht="12.75">
      <c r="C203" s="22" t="s">
        <v>186</v>
      </c>
      <c r="D203" s="41" t="s">
        <v>12</v>
      </c>
      <c r="E203" s="33">
        <v>21</v>
      </c>
      <c r="F203" s="95">
        <v>0</v>
      </c>
      <c r="G203" s="30">
        <f>E203*F203</f>
        <v>0</v>
      </c>
    </row>
    <row r="205" spans="2:7" ht="25.5">
      <c r="B205" s="42" t="s">
        <v>151</v>
      </c>
      <c r="C205" s="22" t="s">
        <v>157</v>
      </c>
      <c r="D205" s="41"/>
      <c r="E205" s="33"/>
      <c r="F205" s="30"/>
      <c r="G205" s="30"/>
    </row>
    <row r="206" spans="3:7" ht="12.75">
      <c r="C206" s="22"/>
      <c r="D206" s="41" t="s">
        <v>196</v>
      </c>
      <c r="E206" s="33">
        <v>1152</v>
      </c>
      <c r="F206" s="95">
        <v>0</v>
      </c>
      <c r="G206" s="30">
        <f>E206*F206</f>
        <v>0</v>
      </c>
    </row>
    <row r="207" spans="3:7" ht="12.75">
      <c r="C207" s="22"/>
      <c r="D207" s="41"/>
      <c r="E207" s="33"/>
      <c r="F207" s="30"/>
      <c r="G207" s="30"/>
    </row>
    <row r="208" spans="2:7" ht="25.5">
      <c r="B208" s="42" t="s">
        <v>184</v>
      </c>
      <c r="C208" s="22" t="s">
        <v>185</v>
      </c>
      <c r="D208" s="41"/>
      <c r="E208" s="33"/>
      <c r="F208" s="30"/>
      <c r="G208" s="30"/>
    </row>
    <row r="209" spans="3:7" ht="12.75">
      <c r="C209" s="22" t="s">
        <v>193</v>
      </c>
      <c r="D209" s="41" t="s">
        <v>12</v>
      </c>
      <c r="E209" s="33">
        <v>1.33</v>
      </c>
      <c r="F209" s="95">
        <v>0</v>
      </c>
      <c r="G209" s="30">
        <f>E209*F209</f>
        <v>0</v>
      </c>
    </row>
    <row r="210" spans="3:7" ht="12.75">
      <c r="C210" s="56"/>
      <c r="D210" s="58"/>
      <c r="E210" s="54"/>
      <c r="F210" s="32"/>
      <c r="G210" s="57"/>
    </row>
    <row r="211" spans="2:7" ht="63.75">
      <c r="B211" s="42" t="s">
        <v>191</v>
      </c>
      <c r="C211" s="22" t="s">
        <v>153</v>
      </c>
      <c r="D211" s="41"/>
      <c r="E211" s="33"/>
      <c r="F211" s="30"/>
      <c r="G211" s="30"/>
    </row>
    <row r="212" spans="3:7" ht="12.75">
      <c r="C212" s="22" t="s">
        <v>186</v>
      </c>
      <c r="D212" s="41" t="s">
        <v>12</v>
      </c>
      <c r="E212" s="33">
        <v>52</v>
      </c>
      <c r="F212" s="95">
        <v>0</v>
      </c>
      <c r="G212" s="30">
        <f>E212*F212</f>
        <v>0</v>
      </c>
    </row>
    <row r="213" spans="3:7" ht="12.75">
      <c r="C213" s="22"/>
      <c r="D213" s="41"/>
      <c r="E213" s="33"/>
      <c r="F213" s="30"/>
      <c r="G213" s="30"/>
    </row>
    <row r="214" spans="2:7" ht="28.5" customHeight="1">
      <c r="B214" s="42" t="s">
        <v>192</v>
      </c>
      <c r="C214" s="22" t="s">
        <v>194</v>
      </c>
      <c r="D214" s="41"/>
      <c r="E214" s="33"/>
      <c r="F214" s="30"/>
      <c r="G214" s="30"/>
    </row>
    <row r="215" spans="3:7" ht="12.75" hidden="1">
      <c r="C215" s="22" t="s">
        <v>183</v>
      </c>
      <c r="D215" s="41" t="s">
        <v>7</v>
      </c>
      <c r="E215" s="33">
        <v>276</v>
      </c>
      <c r="F215" s="30">
        <v>3</v>
      </c>
      <c r="G215" s="30">
        <f>E215*F215</f>
        <v>828</v>
      </c>
    </row>
    <row r="216" spans="3:7" ht="12.75">
      <c r="C216" s="22" t="s">
        <v>186</v>
      </c>
      <c r="D216" s="41" t="s">
        <v>7</v>
      </c>
      <c r="E216" s="33">
        <v>110</v>
      </c>
      <c r="F216" s="95">
        <v>0</v>
      </c>
      <c r="G216" s="30">
        <f>E216*F216</f>
        <v>0</v>
      </c>
    </row>
    <row r="217" spans="3:7" ht="12.75">
      <c r="C217" s="56"/>
      <c r="D217" s="58"/>
      <c r="E217" s="54"/>
      <c r="F217" s="32"/>
      <c r="G217" s="57"/>
    </row>
    <row r="218" spans="2:9" ht="41.25" customHeight="1">
      <c r="B218" s="42" t="s">
        <v>195</v>
      </c>
      <c r="C218" s="22" t="s">
        <v>146</v>
      </c>
      <c r="D218" s="58"/>
      <c r="E218" s="54"/>
      <c r="F218" s="32"/>
      <c r="G218" s="57"/>
      <c r="I218" s="99"/>
    </row>
    <row r="219" spans="3:7" ht="12.75">
      <c r="C219" s="56"/>
      <c r="D219" s="41" t="s">
        <v>3</v>
      </c>
      <c r="E219" s="33">
        <v>50</v>
      </c>
      <c r="F219" s="95">
        <v>0</v>
      </c>
      <c r="G219" s="30">
        <f>E219*F219</f>
        <v>0</v>
      </c>
    </row>
    <row r="220" spans="2:7" ht="12.75">
      <c r="B220" s="46"/>
      <c r="C220" s="56"/>
      <c r="D220" s="41"/>
      <c r="E220" s="33"/>
      <c r="F220" s="30"/>
      <c r="G220" s="30"/>
    </row>
    <row r="221" spans="2:7" ht="12.75">
      <c r="B221" s="68"/>
      <c r="C221" s="69" t="s">
        <v>152</v>
      </c>
      <c r="D221" s="70"/>
      <c r="E221" s="71"/>
      <c r="F221" s="72"/>
      <c r="G221" s="73">
        <f>SUM(G197,G200,G203,G206,G209,G212,G216,G219)</f>
        <v>0</v>
      </c>
    </row>
    <row r="222" spans="2:7" ht="12.75">
      <c r="B222" s="46"/>
      <c r="C222" s="56"/>
      <c r="D222" s="58"/>
      <c r="E222" s="54"/>
      <c r="F222" s="32"/>
      <c r="G222" s="57"/>
    </row>
    <row r="223" spans="1:3" ht="15.75">
      <c r="A223" s="4" t="s">
        <v>169</v>
      </c>
      <c r="B223" s="48" t="s">
        <v>24</v>
      </c>
      <c r="C223" s="8"/>
    </row>
    <row r="224" spans="1:3" ht="15.75">
      <c r="A224" s="4"/>
      <c r="B224" s="44"/>
      <c r="C224" s="8"/>
    </row>
    <row r="225" spans="1:7" ht="54.75" customHeight="1">
      <c r="A225" s="4"/>
      <c r="B225" s="61" t="s">
        <v>170</v>
      </c>
      <c r="C225" s="22" t="s">
        <v>197</v>
      </c>
      <c r="D225" s="41"/>
      <c r="E225" s="33"/>
      <c r="F225" s="30"/>
      <c r="G225" s="30"/>
    </row>
    <row r="226" spans="1:7" ht="15.75">
      <c r="A226" s="4"/>
      <c r="B226" s="61"/>
      <c r="C226" s="22"/>
      <c r="D226" s="41" t="s">
        <v>3</v>
      </c>
      <c r="E226" s="33">
        <v>168</v>
      </c>
      <c r="F226" s="95">
        <v>0</v>
      </c>
      <c r="G226" s="30">
        <f>E226*F226</f>
        <v>0</v>
      </c>
    </row>
    <row r="227" spans="1:7" ht="15.75">
      <c r="A227" s="4"/>
      <c r="B227" s="61"/>
      <c r="C227" s="22"/>
      <c r="D227" s="41"/>
      <c r="E227" s="33"/>
      <c r="F227" s="30"/>
      <c r="G227" s="30"/>
    </row>
    <row r="228" spans="1:7" ht="38.25">
      <c r="A228" s="4"/>
      <c r="B228" s="61" t="s">
        <v>171</v>
      </c>
      <c r="C228" s="22" t="s">
        <v>198</v>
      </c>
      <c r="D228" s="41"/>
      <c r="E228" s="33"/>
      <c r="F228" s="30"/>
      <c r="G228" s="30"/>
    </row>
    <row r="229" spans="1:7" ht="15.75">
      <c r="A229" s="4"/>
      <c r="B229" s="61"/>
      <c r="C229" s="22"/>
      <c r="D229" s="41" t="s">
        <v>3</v>
      </c>
      <c r="E229" s="33">
        <v>40</v>
      </c>
      <c r="F229" s="95">
        <v>0</v>
      </c>
      <c r="G229" s="30">
        <f>E229*F229</f>
        <v>0</v>
      </c>
    </row>
    <row r="230" spans="1:7" ht="15.75">
      <c r="A230" s="4"/>
      <c r="B230" s="61"/>
      <c r="C230" s="22"/>
      <c r="D230" s="41"/>
      <c r="E230" s="33"/>
      <c r="F230" s="30"/>
      <c r="G230" s="30"/>
    </row>
    <row r="231" spans="1:7" ht="38.25">
      <c r="A231" s="4"/>
      <c r="B231" s="61" t="s">
        <v>172</v>
      </c>
      <c r="C231" s="22" t="s">
        <v>158</v>
      </c>
      <c r="D231" s="41"/>
      <c r="E231" s="33"/>
      <c r="F231" s="41"/>
      <c r="G231" s="41"/>
    </row>
    <row r="232" spans="1:7" ht="15.75">
      <c r="A232" s="4"/>
      <c r="B232" s="61"/>
      <c r="C232" s="22" t="s">
        <v>159</v>
      </c>
      <c r="D232" s="41" t="s">
        <v>5</v>
      </c>
      <c r="E232" s="33">
        <v>1</v>
      </c>
      <c r="F232" s="95">
        <v>0</v>
      </c>
      <c r="G232" s="30">
        <f>E232*F232</f>
        <v>0</v>
      </c>
    </row>
    <row r="233" spans="1:7" ht="15.75">
      <c r="A233" s="4"/>
      <c r="B233" s="61"/>
      <c r="C233" s="22"/>
      <c r="D233" s="41"/>
      <c r="E233" s="33"/>
      <c r="F233" s="30"/>
      <c r="G233" s="65"/>
    </row>
    <row r="234" spans="1:7" ht="51">
      <c r="A234" s="4"/>
      <c r="B234" s="61" t="s">
        <v>173</v>
      </c>
      <c r="C234" s="22" t="s">
        <v>160</v>
      </c>
      <c r="D234" s="41"/>
      <c r="E234" s="33"/>
      <c r="F234" s="41"/>
      <c r="G234" s="65"/>
    </row>
    <row r="235" spans="1:7" ht="15.75">
      <c r="A235" s="4"/>
      <c r="B235" s="61"/>
      <c r="C235" s="22" t="s">
        <v>161</v>
      </c>
      <c r="D235" s="41" t="s">
        <v>7</v>
      </c>
      <c r="E235" s="33">
        <v>1.5</v>
      </c>
      <c r="F235" s="95">
        <v>0</v>
      </c>
      <c r="G235" s="65">
        <f>E235*F235</f>
        <v>0</v>
      </c>
    </row>
    <row r="236" spans="1:2" ht="15.75">
      <c r="A236" s="4"/>
      <c r="B236" s="61"/>
    </row>
    <row r="237" spans="2:3" ht="25.5">
      <c r="B237" s="61" t="s">
        <v>174</v>
      </c>
      <c r="C237" s="5" t="s">
        <v>50</v>
      </c>
    </row>
    <row r="238" spans="2:7" ht="12.75">
      <c r="B238" s="61"/>
      <c r="D238" s="27" t="s">
        <v>7</v>
      </c>
      <c r="E238" s="51">
        <v>1800</v>
      </c>
      <c r="F238" s="95">
        <v>0</v>
      </c>
      <c r="G238" s="28">
        <f>E238*F238</f>
        <v>0</v>
      </c>
    </row>
    <row r="239" ht="12.75">
      <c r="B239" s="61"/>
    </row>
    <row r="240" spans="2:3" ht="12.75">
      <c r="B240" s="61" t="s">
        <v>175</v>
      </c>
      <c r="C240" s="5" t="s">
        <v>35</v>
      </c>
    </row>
    <row r="241" spans="2:7" ht="12.75">
      <c r="B241" s="61"/>
      <c r="D241" s="27" t="s">
        <v>3</v>
      </c>
      <c r="E241" s="51">
        <v>800</v>
      </c>
      <c r="F241" s="95">
        <v>0</v>
      </c>
      <c r="G241" s="28">
        <f>E241*F241</f>
        <v>0</v>
      </c>
    </row>
    <row r="242" ht="12.75">
      <c r="B242" s="61"/>
    </row>
    <row r="243" spans="1:7" ht="12.75">
      <c r="A243" s="25"/>
      <c r="B243" s="45"/>
      <c r="C243" s="23" t="s">
        <v>25</v>
      </c>
      <c r="D243" s="59"/>
      <c r="E243" s="53"/>
      <c r="F243" s="31"/>
      <c r="G243" s="35">
        <f>SUM(G226:G242)</f>
        <v>0</v>
      </c>
    </row>
    <row r="245" spans="1:7" ht="15.75">
      <c r="A245" s="76" t="s">
        <v>162</v>
      </c>
      <c r="B245" s="77" t="s">
        <v>163</v>
      </c>
      <c r="C245" s="78"/>
      <c r="D245" s="41"/>
      <c r="E245" s="33"/>
      <c r="F245" s="30"/>
      <c r="G245" s="65"/>
    </row>
    <row r="246" spans="1:7" ht="12.75">
      <c r="A246" s="24"/>
      <c r="B246" s="79"/>
      <c r="C246" s="22"/>
      <c r="D246" s="38"/>
      <c r="E246" s="34"/>
      <c r="F246" s="80"/>
      <c r="G246" s="81"/>
    </row>
    <row r="247" spans="1:7" ht="38.25">
      <c r="A247" s="24"/>
      <c r="B247" s="61" t="s">
        <v>164</v>
      </c>
      <c r="C247" s="22" t="s">
        <v>165</v>
      </c>
      <c r="D247" s="41"/>
      <c r="E247" s="33"/>
      <c r="F247" s="30"/>
      <c r="G247" s="65"/>
    </row>
    <row r="248" spans="1:7" ht="12.75">
      <c r="A248" s="24"/>
      <c r="B248" s="82"/>
      <c r="C248" s="5" t="s">
        <v>111</v>
      </c>
      <c r="D248" s="41" t="s">
        <v>56</v>
      </c>
      <c r="E248" s="33">
        <v>8</v>
      </c>
      <c r="F248" s="95">
        <v>0</v>
      </c>
      <c r="G248" s="65">
        <f>E248*F248</f>
        <v>0</v>
      </c>
    </row>
    <row r="249" spans="1:7" ht="12.75">
      <c r="A249" s="24"/>
      <c r="B249" s="82"/>
      <c r="C249" s="22"/>
      <c r="D249" s="41"/>
      <c r="E249" s="33"/>
      <c r="F249" s="30"/>
      <c r="G249" s="65"/>
    </row>
    <row r="250" spans="1:7" ht="12.75">
      <c r="A250" s="24"/>
      <c r="B250" s="61" t="s">
        <v>176</v>
      </c>
      <c r="C250" s="22" t="s">
        <v>166</v>
      </c>
      <c r="D250" s="41"/>
      <c r="E250" s="33"/>
      <c r="F250" s="30"/>
      <c r="G250" s="65"/>
    </row>
    <row r="251" spans="1:7" ht="12.75">
      <c r="A251" s="24"/>
      <c r="B251" s="82"/>
      <c r="C251" s="22"/>
      <c r="D251" s="41" t="s">
        <v>5</v>
      </c>
      <c r="E251" s="33">
        <v>1</v>
      </c>
      <c r="F251" s="95">
        <v>0</v>
      </c>
      <c r="G251" s="65">
        <f>E251*F251</f>
        <v>0</v>
      </c>
    </row>
    <row r="252" spans="1:7" ht="12.75">
      <c r="A252" s="24"/>
      <c r="B252" s="82"/>
      <c r="C252" s="22"/>
      <c r="D252" s="41"/>
      <c r="E252" s="33"/>
      <c r="F252" s="30"/>
      <c r="G252" s="65"/>
    </row>
    <row r="253" spans="1:7" ht="12.75">
      <c r="A253" s="24"/>
      <c r="B253" s="61" t="s">
        <v>177</v>
      </c>
      <c r="C253" s="22" t="s">
        <v>167</v>
      </c>
      <c r="D253" s="41"/>
      <c r="E253" s="33"/>
      <c r="F253" s="30"/>
      <c r="G253" s="65"/>
    </row>
    <row r="254" spans="1:7" ht="12.75">
      <c r="A254" s="24"/>
      <c r="B254" s="82"/>
      <c r="C254" s="22"/>
      <c r="D254" s="41" t="s">
        <v>5</v>
      </c>
      <c r="E254" s="33">
        <v>1</v>
      </c>
      <c r="F254" s="95">
        <v>0</v>
      </c>
      <c r="G254" s="65">
        <f>E254*F254</f>
        <v>0</v>
      </c>
    </row>
    <row r="255" spans="1:7" ht="12.75">
      <c r="A255" s="24"/>
      <c r="B255" s="82"/>
      <c r="C255" s="22"/>
      <c r="D255" s="41"/>
      <c r="E255" s="33"/>
      <c r="F255" s="30"/>
      <c r="G255" s="65"/>
    </row>
    <row r="256" spans="1:7" ht="12.75">
      <c r="A256" s="24"/>
      <c r="B256" s="61" t="s">
        <v>178</v>
      </c>
      <c r="C256" s="22" t="s">
        <v>168</v>
      </c>
      <c r="D256" s="41"/>
      <c r="E256" s="33"/>
      <c r="F256" s="30"/>
      <c r="G256" s="65"/>
    </row>
    <row r="257" spans="1:7" ht="12.75">
      <c r="A257" s="24"/>
      <c r="B257" s="82"/>
      <c r="C257" s="22"/>
      <c r="D257" s="41" t="s">
        <v>5</v>
      </c>
      <c r="E257" s="33">
        <v>1</v>
      </c>
      <c r="F257" s="95">
        <v>0</v>
      </c>
      <c r="G257" s="65">
        <f>E257*F257</f>
        <v>0</v>
      </c>
    </row>
    <row r="258" spans="1:7" ht="12.75">
      <c r="A258" s="24"/>
      <c r="B258" s="82"/>
      <c r="C258" s="22"/>
      <c r="D258" s="41"/>
      <c r="E258" s="33"/>
      <c r="F258" s="30"/>
      <c r="G258" s="65"/>
    </row>
    <row r="259" spans="1:7" ht="38.25">
      <c r="A259" s="24"/>
      <c r="B259" s="61" t="s">
        <v>217</v>
      </c>
      <c r="C259" s="22" t="s">
        <v>218</v>
      </c>
      <c r="D259" s="41" t="s">
        <v>3</v>
      </c>
      <c r="E259" s="33">
        <v>800</v>
      </c>
      <c r="F259" s="95">
        <v>0</v>
      </c>
      <c r="G259" s="65">
        <f>E259*F259</f>
        <v>0</v>
      </c>
    </row>
    <row r="260" spans="1:7" ht="12.75">
      <c r="A260" s="24"/>
      <c r="B260" s="82"/>
      <c r="C260" s="22"/>
      <c r="D260" s="41"/>
      <c r="E260" s="33"/>
      <c r="F260" s="30"/>
      <c r="G260" s="65"/>
    </row>
    <row r="261" spans="1:7" ht="12.75">
      <c r="A261" s="24"/>
      <c r="B261" s="82"/>
      <c r="C261" s="22"/>
      <c r="D261" s="41"/>
      <c r="E261" s="33"/>
      <c r="F261" s="30"/>
      <c r="G261" s="65"/>
    </row>
    <row r="262" spans="1:7" ht="12.75">
      <c r="A262" s="24"/>
      <c r="B262" s="82"/>
      <c r="C262" s="69" t="s">
        <v>25</v>
      </c>
      <c r="D262" s="70"/>
      <c r="E262" s="71"/>
      <c r="F262" s="72"/>
      <c r="G262" s="83">
        <f>SUM(G246:G261)</f>
        <v>0</v>
      </c>
    </row>
  </sheetData>
  <sheetProtection/>
  <printOptions/>
  <pageMargins left="1.968503937007874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&amp;C&amp;8&amp;UOBNOVA CESTE RIMSKE TOPLICE - SENOŽEČE - ZIDANI MOST</oddHeader>
  </headerFooter>
  <rowBreaks count="5" manualBreakCount="5">
    <brk id="46" max="6" man="1"/>
    <brk id="89" max="6" man="1"/>
    <brk id="122" max="6" man="1"/>
    <brk id="172" max="6" man="1"/>
    <brk id="22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F54"/>
  <sheetViews>
    <sheetView view="pageBreakPreview" zoomScaleSheetLayoutView="100" workbookViewId="0" topLeftCell="A1">
      <selection activeCell="D39" sqref="D39"/>
    </sheetView>
  </sheetViews>
  <sheetFormatPr defaultColWidth="9.00390625" defaultRowHeight="12.75"/>
  <cols>
    <col min="3" max="3" width="10.125" style="0" bestFit="1" customWidth="1"/>
    <col min="5" max="5" width="23.875" style="0" customWidth="1"/>
    <col min="6" max="6" width="21.875" style="15" bestFit="1" customWidth="1"/>
  </cols>
  <sheetData>
    <row r="4" ht="18">
      <c r="B4" s="1"/>
    </row>
    <row r="5" spans="2:3" ht="20.25">
      <c r="B5" s="63" t="s">
        <v>207</v>
      </c>
      <c r="C5" s="5"/>
    </row>
    <row r="6" spans="2:3" ht="15.75">
      <c r="B6" s="50" t="s">
        <v>117</v>
      </c>
      <c r="C6" s="5"/>
    </row>
    <row r="7" spans="2:5" ht="18">
      <c r="B7" s="62" t="s">
        <v>118</v>
      </c>
      <c r="C7" s="5"/>
      <c r="E7" s="51"/>
    </row>
    <row r="8" spans="2:5" ht="15.75">
      <c r="B8" s="21"/>
      <c r="C8" s="5"/>
      <c r="E8" s="51"/>
    </row>
    <row r="9" spans="2:3" ht="15.75">
      <c r="B9" s="21" t="s">
        <v>8</v>
      </c>
      <c r="C9" s="5"/>
    </row>
    <row r="10" ht="15.75" customHeight="1"/>
    <row r="11" spans="1:6" ht="15">
      <c r="A11" s="11" t="s">
        <v>0</v>
      </c>
      <c r="B11" s="12" t="s">
        <v>1</v>
      </c>
      <c r="C11" s="13"/>
      <c r="D11" s="14"/>
      <c r="E11" s="14"/>
      <c r="F11" s="18">
        <f>'POPIS DEL - FAZA 1'!G34</f>
        <v>0</v>
      </c>
    </row>
    <row r="12" spans="1:6" ht="15">
      <c r="A12" s="14"/>
      <c r="B12" s="14"/>
      <c r="C12" s="14"/>
      <c r="D12" s="14"/>
      <c r="E12" s="14"/>
      <c r="F12" s="18"/>
    </row>
    <row r="13" spans="1:6" ht="15">
      <c r="A13" s="11" t="s">
        <v>9</v>
      </c>
      <c r="B13" s="12" t="s">
        <v>10</v>
      </c>
      <c r="C13" s="13"/>
      <c r="D13" s="14"/>
      <c r="E13" s="14"/>
      <c r="F13" s="18">
        <f>'POPIS DEL - FAZA 1'!G65</f>
        <v>0</v>
      </c>
    </row>
    <row r="14" spans="1:6" ht="15">
      <c r="A14" s="14"/>
      <c r="B14" s="14"/>
      <c r="C14" s="14"/>
      <c r="D14" s="14"/>
      <c r="E14" s="14"/>
      <c r="F14" s="18"/>
    </row>
    <row r="15" spans="1:6" ht="15">
      <c r="A15" s="11" t="s">
        <v>15</v>
      </c>
      <c r="B15" s="12" t="s">
        <v>16</v>
      </c>
      <c r="C15" s="13"/>
      <c r="D15" s="14"/>
      <c r="E15" s="14"/>
      <c r="F15" s="18">
        <f>'POPIS DEL - FAZA 1'!G97</f>
        <v>0</v>
      </c>
    </row>
    <row r="16" spans="1:6" ht="15">
      <c r="A16" s="11"/>
      <c r="B16" s="12"/>
      <c r="C16" s="13"/>
      <c r="D16" s="14"/>
      <c r="E16" s="14"/>
      <c r="F16" s="18"/>
    </row>
    <row r="17" spans="1:6" ht="15">
      <c r="A17" s="11" t="s">
        <v>19</v>
      </c>
      <c r="B17" s="14" t="s">
        <v>21</v>
      </c>
      <c r="C17" s="13"/>
      <c r="D17" s="14"/>
      <c r="E17" s="14"/>
      <c r="F17" s="18">
        <f>'POPIS DEL - FAZA 1'!G132</f>
        <v>0</v>
      </c>
    </row>
    <row r="18" spans="1:6" ht="15">
      <c r="A18" s="11"/>
      <c r="B18" s="12"/>
      <c r="C18" s="13"/>
      <c r="D18" s="14"/>
      <c r="E18" s="14"/>
      <c r="F18" s="18"/>
    </row>
    <row r="19" spans="1:6" ht="15">
      <c r="A19" s="11" t="s">
        <v>23</v>
      </c>
      <c r="B19" s="12" t="s">
        <v>31</v>
      </c>
      <c r="C19" s="13"/>
      <c r="D19" s="14"/>
      <c r="E19" s="14"/>
      <c r="F19" s="18">
        <f>'POPIS DEL - FAZA 1'!G154</f>
        <v>0</v>
      </c>
    </row>
    <row r="20" spans="1:6" ht="15">
      <c r="A20" s="11"/>
      <c r="B20" s="12"/>
      <c r="C20" s="13"/>
      <c r="D20" s="14"/>
      <c r="E20" s="14"/>
      <c r="F20" s="18"/>
    </row>
    <row r="21" spans="1:6" ht="15">
      <c r="A21" s="11" t="s">
        <v>28</v>
      </c>
      <c r="B21" s="12" t="s">
        <v>133</v>
      </c>
      <c r="C21" s="13"/>
      <c r="D21" s="14"/>
      <c r="E21" s="14"/>
      <c r="F21" s="18">
        <f>'POPIS DEL - FAZA 1'!G182</f>
        <v>0</v>
      </c>
    </row>
    <row r="22" spans="1:6" ht="15">
      <c r="A22" s="11"/>
      <c r="B22" s="12"/>
      <c r="C22" s="13"/>
      <c r="D22" s="14"/>
      <c r="E22" s="14"/>
      <c r="F22" s="18"/>
    </row>
    <row r="23" spans="1:6" ht="15">
      <c r="A23" s="11" t="s">
        <v>80</v>
      </c>
      <c r="B23" s="12" t="s">
        <v>154</v>
      </c>
      <c r="C23" s="13"/>
      <c r="D23" s="14"/>
      <c r="E23" s="14"/>
      <c r="F23" s="18">
        <f>'POPIS DEL - FAZA 1'!G192</f>
        <v>0</v>
      </c>
    </row>
    <row r="24" spans="1:6" ht="15">
      <c r="A24" s="11"/>
      <c r="B24" s="12"/>
      <c r="C24" s="13"/>
      <c r="D24" s="14"/>
      <c r="E24" s="14"/>
      <c r="F24" s="18"/>
    </row>
    <row r="25" spans="1:6" ht="15">
      <c r="A25" s="11" t="s">
        <v>147</v>
      </c>
      <c r="B25" s="12" t="s">
        <v>144</v>
      </c>
      <c r="C25" s="13"/>
      <c r="D25" s="14"/>
      <c r="E25" s="14"/>
      <c r="F25" s="18">
        <f>'POPIS DEL - FAZA 1'!G221</f>
        <v>0</v>
      </c>
    </row>
    <row r="26" spans="1:6" ht="15">
      <c r="A26" s="11"/>
      <c r="B26" s="12"/>
      <c r="C26" s="13"/>
      <c r="D26" s="14"/>
      <c r="E26" s="14"/>
      <c r="F26" s="18"/>
    </row>
    <row r="27" spans="1:6" ht="15">
      <c r="A27" s="11" t="s">
        <v>169</v>
      </c>
      <c r="B27" s="12" t="s">
        <v>24</v>
      </c>
      <c r="C27" s="13"/>
      <c r="D27" s="14"/>
      <c r="E27" s="14"/>
      <c r="F27" s="18">
        <f>'POPIS DEL - FAZA 1'!G243</f>
        <v>0</v>
      </c>
    </row>
    <row r="28" spans="1:6" ht="15">
      <c r="A28" s="11"/>
      <c r="B28" s="12"/>
      <c r="C28" s="13"/>
      <c r="D28" s="14"/>
      <c r="E28" s="14"/>
      <c r="F28" s="18"/>
    </row>
    <row r="29" spans="1:6" ht="15">
      <c r="A29" s="11" t="s">
        <v>162</v>
      </c>
      <c r="B29" s="12" t="s">
        <v>163</v>
      </c>
      <c r="C29" s="13"/>
      <c r="D29" s="14"/>
      <c r="E29" s="14"/>
      <c r="F29" s="18">
        <f>'POPIS DEL - FAZA 1'!G262</f>
        <v>0</v>
      </c>
    </row>
    <row r="30" spans="1:6" ht="15">
      <c r="A30" s="11"/>
      <c r="B30" s="12"/>
      <c r="C30" s="13"/>
      <c r="D30" s="14"/>
      <c r="E30" s="14"/>
      <c r="F30" s="18"/>
    </row>
    <row r="31" spans="1:6" ht="15">
      <c r="A31" s="11" t="s">
        <v>179</v>
      </c>
      <c r="B31" s="12" t="s">
        <v>180</v>
      </c>
      <c r="C31" s="13"/>
      <c r="D31" s="14"/>
      <c r="E31" s="14"/>
      <c r="F31" s="18">
        <f>(F11+F13+F15+F17+F21+F23+F19+F25+F27+F29)*0.1</f>
        <v>0</v>
      </c>
    </row>
    <row r="32" spans="1:6" ht="15">
      <c r="A32" s="11"/>
      <c r="B32" s="12" t="s">
        <v>86</v>
      </c>
      <c r="C32" s="13"/>
      <c r="D32" s="14"/>
      <c r="E32" s="14"/>
      <c r="F32" s="18"/>
    </row>
    <row r="33" spans="2:6" ht="15">
      <c r="B33" s="20"/>
      <c r="C33" s="7"/>
      <c r="D33" s="7"/>
      <c r="E33" s="7"/>
      <c r="F33" s="16"/>
    </row>
    <row r="35" spans="2:6" ht="15.75">
      <c r="B35" s="2" t="s">
        <v>208</v>
      </c>
      <c r="C35" s="2"/>
      <c r="D35" s="2"/>
      <c r="E35" s="2"/>
      <c r="F35" s="17">
        <f>SUM(F11:F32)</f>
        <v>0</v>
      </c>
    </row>
    <row r="36" spans="2:6" ht="15.75">
      <c r="B36" s="2"/>
      <c r="C36" s="2"/>
      <c r="D36" s="2"/>
      <c r="E36" s="2"/>
      <c r="F36" s="17"/>
    </row>
    <row r="37" spans="2:6" ht="15.75">
      <c r="B37" s="86" t="s">
        <v>209</v>
      </c>
      <c r="C37" s="87" t="s">
        <v>210</v>
      </c>
      <c r="D37" s="89">
        <v>0</v>
      </c>
      <c r="E37" s="88" t="s">
        <v>211</v>
      </c>
      <c r="F37" s="17">
        <f>D37*F35/100</f>
        <v>0</v>
      </c>
    </row>
    <row r="38" spans="2:6" ht="15.75">
      <c r="B38" s="2"/>
      <c r="C38" s="2"/>
      <c r="D38" s="2"/>
      <c r="E38" s="2"/>
      <c r="F38" s="17"/>
    </row>
    <row r="39" spans="2:6" ht="15.75">
      <c r="B39" s="2" t="s">
        <v>212</v>
      </c>
      <c r="C39" s="2"/>
      <c r="D39" s="2"/>
      <c r="E39" s="2"/>
      <c r="F39" s="17">
        <f>F35-F37</f>
        <v>0</v>
      </c>
    </row>
    <row r="41" spans="2:6" ht="15">
      <c r="B41" s="90" t="s">
        <v>26</v>
      </c>
      <c r="C41" s="91">
        <v>0.22</v>
      </c>
      <c r="D41" s="90"/>
      <c r="E41" s="90"/>
      <c r="F41" s="92">
        <f>F39*22%</f>
        <v>0</v>
      </c>
    </row>
    <row r="42" spans="2:6" ht="15.75">
      <c r="B42" s="93"/>
      <c r="C42" s="93"/>
      <c r="D42" s="93"/>
      <c r="E42" s="93"/>
      <c r="F42" s="94"/>
    </row>
    <row r="43" spans="2:6" ht="16.5" thickBot="1">
      <c r="B43" s="10" t="s">
        <v>27</v>
      </c>
      <c r="C43" s="10"/>
      <c r="D43" s="10"/>
      <c r="E43" s="10"/>
      <c r="F43" s="19">
        <f>SUM(F39:F41)</f>
        <v>0</v>
      </c>
    </row>
    <row r="44" ht="13.5" thickTop="1">
      <c r="F44"/>
    </row>
    <row r="45" ht="12.75">
      <c r="F45"/>
    </row>
    <row r="46" ht="12.75">
      <c r="F46"/>
    </row>
    <row r="47" ht="12.75">
      <c r="F47"/>
    </row>
    <row r="48" ht="12.75">
      <c r="F48"/>
    </row>
    <row r="49" ht="12.75">
      <c r="F49"/>
    </row>
    <row r="50" ht="12.75">
      <c r="F50"/>
    </row>
    <row r="51" ht="12.75">
      <c r="F51"/>
    </row>
    <row r="52" ht="12.75">
      <c r="F52"/>
    </row>
    <row r="53" ht="12.75">
      <c r="F53"/>
    </row>
    <row r="54" ht="12.75">
      <c r="F54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&amp;C&amp;8&amp;UOBNOVA CESTE RIMSKE TOPLICE - SENOŽEČE - ZIDANI MOST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servisi</dc:creator>
  <cp:keywords/>
  <dc:description/>
  <cp:lastModifiedBy>Polajzar Bostjan</cp:lastModifiedBy>
  <cp:lastPrinted>2016-03-24T06:42:08Z</cp:lastPrinted>
  <dcterms:created xsi:type="dcterms:W3CDTF">2004-09-21T09:53:35Z</dcterms:created>
  <dcterms:modified xsi:type="dcterms:W3CDTF">2019-08-12T12:56:37Z</dcterms:modified>
  <cp:category/>
  <cp:version/>
  <cp:contentType/>
  <cp:contentStatus/>
</cp:coreProperties>
</file>