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61" windowWidth="15885" windowHeight="12240" tabRatio="434" firstSheet="1" activeTab="1"/>
  </bookViews>
  <sheets>
    <sheet name="REKAPITULACIJA" sheetId="1" state="hidden" r:id="rId1"/>
    <sheet name="predRACUN" sheetId="2" r:id="rId2"/>
    <sheet name="List1" sheetId="3" r:id="rId3"/>
  </sheets>
  <definedNames>
    <definedName name="_xlnm.Print_Area" localSheetId="1">'predRACUN'!$A$1:$F$206</definedName>
    <definedName name="_xlnm.Print_Area" localSheetId="0">'REKAPITULACIJA'!$A$1:$F$61</definedName>
  </definedNames>
  <calcPr fullCalcOnLoad="1"/>
</workbook>
</file>

<file path=xl/sharedStrings.xml><?xml version="1.0" encoding="utf-8"?>
<sst xmlns="http://schemas.openxmlformats.org/spreadsheetml/2006/main" count="242" uniqueCount="139">
  <si>
    <t>MONTAŽNA DELA</t>
  </si>
  <si>
    <t>Zakoličenje objekta s postavljanjem in zavarovanjem profilov</t>
  </si>
  <si>
    <t>-v plasteh po 20 cm.</t>
  </si>
  <si>
    <t>-prevoz na razdalji do 1000 m.</t>
  </si>
  <si>
    <t>Posejanje humusiranih površin s travno mešanico</t>
  </si>
  <si>
    <t>kg</t>
  </si>
  <si>
    <t>LASTNE PORABE IN DIESEL AGREGAT</t>
  </si>
  <si>
    <t xml:space="preserve">ZGRADBE NAPRAV ENERGIJSKIH ODVODOV, </t>
  </si>
  <si>
    <t xml:space="preserve">GRADBENA DELA OB ZAMENJAVI OSTALE OPREME </t>
  </si>
  <si>
    <t>ELEKTRARNE</t>
  </si>
  <si>
    <t xml:space="preserve">GRADBENA DELA ZA OBJEKTE ZA ZAGOTOVITEV </t>
  </si>
  <si>
    <t>TEHNOLOŠKE VODE</t>
  </si>
  <si>
    <t xml:space="preserve">ZGRADBE POSTROJEV ZA PRIDOBIVANJE </t>
  </si>
  <si>
    <t>HLADILNE VODE</t>
  </si>
  <si>
    <t xml:space="preserve">AGREGAT 1 GRADBENA DELA </t>
  </si>
  <si>
    <t>AGREGAT 2 DELA ZA VGRADNJO PRIMARNE OPREME</t>
  </si>
  <si>
    <t xml:space="preserve">AGREGAT 2 GRADBENA DELA </t>
  </si>
  <si>
    <t>AGREGAT 3 DELA ZA VGRADNJO PRIMARNE OPREME</t>
  </si>
  <si>
    <t xml:space="preserve">AGREGAT 3 GRADBENA DELA </t>
  </si>
  <si>
    <t xml:space="preserve">PRETOČNO POLJE 1 </t>
  </si>
  <si>
    <t xml:space="preserve">PRETOČNO POLJE 2 </t>
  </si>
  <si>
    <t xml:space="preserve">PRETOČNO POLJE 3 </t>
  </si>
  <si>
    <t xml:space="preserve">PRETOČNO POLJE 4 </t>
  </si>
  <si>
    <t>ZGRADBE MREŽNEGA STIKALIŠČA</t>
  </si>
  <si>
    <t>ZGRADBE POMOŽNIH NAPRAV</t>
  </si>
  <si>
    <t>SANACIJA KRILNIH ZIDOV</t>
  </si>
  <si>
    <t>SKUPNA REKAPITULACIJA STROŠKOV</t>
  </si>
  <si>
    <t>SIT:</t>
  </si>
  <si>
    <t>SKUPAJ</t>
  </si>
  <si>
    <t>kom</t>
  </si>
  <si>
    <t>DELA V BAZENU</t>
  </si>
  <si>
    <t>DELA V STRUGI</t>
  </si>
  <si>
    <t>NEPREDVIDENA DELA</t>
  </si>
  <si>
    <t>GRADBENA DELA OB VGRADITVI NOVIH AGREGATOV</t>
  </si>
  <si>
    <t>GRADBENO SANACIJSKA DELA NA PREGRADI</t>
  </si>
  <si>
    <t>GRADBENA DELA PRI POGLABLANJU STUGE</t>
  </si>
  <si>
    <t>GRADBENA DELA NA DVORIŠČNIH PLATOJIH</t>
  </si>
  <si>
    <t>GRADBENA DELA V AKUMULACIJSKEM BAZENU</t>
  </si>
  <si>
    <t>AGREGAT 1 DELA ZA VGRADNJO PRIMARNE OPREME</t>
  </si>
  <si>
    <t>PREDDELA</t>
  </si>
  <si>
    <t>m</t>
  </si>
  <si>
    <t>m2</t>
  </si>
  <si>
    <t>m3</t>
  </si>
  <si>
    <t>POVZETEK STROŠKOV</t>
  </si>
  <si>
    <t xml:space="preserve">SKUPAJ PREDDELA </t>
  </si>
  <si>
    <t>SKUPAJ ZEMELJSKA DELA</t>
  </si>
  <si>
    <t>DOTOK</t>
  </si>
  <si>
    <t>ODVZEM</t>
  </si>
  <si>
    <t>Tlačna preizkušnja, dezinfekcija in izpiranje (mora izvesti izvajalec in predložiti rezultate meritev in analiz).</t>
  </si>
  <si>
    <t>SKUPAJ MONTAŽNA DELA</t>
  </si>
  <si>
    <t>DODATNA DELA</t>
  </si>
  <si>
    <t>SKUPAJ DODATNA DELA</t>
  </si>
  <si>
    <t>VSE SKUPAJ</t>
  </si>
  <si>
    <t>5.0</t>
  </si>
  <si>
    <t xml:space="preserve">Izdelava, transport, raznos in montaža JE- Inox fazonskih komadov vključno z vsemi pomožnimi deli (tesnila, drobni material, itd.)  </t>
  </si>
  <si>
    <t>Zavarovanje gradbišča med gradnjo, ki se po končanih delih (ocena)</t>
  </si>
  <si>
    <t>Priprava terena: odstranitev grmovja, dreves in panjev</t>
  </si>
  <si>
    <t xml:space="preserve">-izkop v terenu  V. ktg. </t>
  </si>
  <si>
    <t xml:space="preserve">-izkop v terenu  III. - IV. ktg. </t>
  </si>
  <si>
    <t xml:space="preserve">Široki izkop zemlje za gradbeno jamo z odmetom na rob gradbene jame, gl. 2-4 m </t>
  </si>
  <si>
    <t>Planiranje dna gradbene jame po strojnem izkopu z nabijanjem do točnosti +- 3 cm.</t>
  </si>
  <si>
    <t>ZEMELJSKA IN ZUNANJA DELA</t>
  </si>
  <si>
    <t>kos</t>
  </si>
  <si>
    <t>Zasip objekta, jaška in jarka z izkopanim materialom III. ktg., ki je deponiran ob gradbeni jami z nabijanjem ter komprimacijo do potrebne zbitosti.</t>
  </si>
  <si>
    <t>-uporabi se humus iz izkopa</t>
  </si>
  <si>
    <t>Odvoz izkopanega materiala IV.-V.kat. z vsemi deli na deponiji (obračun po količinah v raščenem stanju)</t>
  </si>
  <si>
    <t>GRADBENA IN ZIDARSKA DELA</t>
  </si>
  <si>
    <t>Odriv humusa na rob gradbene jame</t>
  </si>
  <si>
    <t xml:space="preserve">Dobava in polaganje drenažnih cevi Raudril (ali podobni)  fi 110 na betonsko muldo z obsipom s peščenim filtrom. </t>
  </si>
  <si>
    <t xml:space="preserve">Dobava in polaganje PVC cevi fi 110 na peščeno podlago z obsipom s peščenim filtrom. </t>
  </si>
  <si>
    <t xml:space="preserve">Planiranje in humuziranje površin v debelini cca 15 cm. </t>
  </si>
  <si>
    <t>Dobava in vgraditev drobljenca gran. 0-31,5 za ureditev sedanje dovozne ceste</t>
  </si>
  <si>
    <t>Dobava in polaganje drenažnih cevi ob objektu (Midren ali podobni)  fi 110 na betonsko muldo.</t>
  </si>
  <si>
    <t>Zasip drenažnih cevi z drobljencem granulacije 16-31,5 mm</t>
  </si>
  <si>
    <t>Dobava in vgraditev podložnega betona C12/15 deb. 10 cm</t>
  </si>
  <si>
    <t>Dobava, montaža in demontaža opaža stropne plošče s podpiranje višine do 3,5 m</t>
  </si>
  <si>
    <t>Dobava, montaža in demontaža dvostranskega opaža sten vodohrana</t>
  </si>
  <si>
    <t>Dobava in polaganje betonskega železa MA 500/560</t>
  </si>
  <si>
    <t>Dobava in vgrajevanje vodotesnega betona C25/30 PV-II, XC4 (prerez 0,12-0,20 m3/m2)</t>
  </si>
  <si>
    <t>Dobava in montaža tesnilnega traku</t>
  </si>
  <si>
    <t>enoslojna hidroizool. Iz bit. Trakov v deb. 4 mm s predprem. In zaščita s stirodur plošč. D=5 cm</t>
  </si>
  <si>
    <t>Dobava in polaganje keramičnih ploščic - granitogrez</t>
  </si>
  <si>
    <t>Dobava in polaganje betonskega železa RA 400/500, do fi 12 mm</t>
  </si>
  <si>
    <t>Dobava in izdelava Demit obloge stropa deb. 5 cm in končna obdelava</t>
  </si>
  <si>
    <t>Dobava materiala in izdelava finega ometa fasade in pleskanje z akrilno barvo</t>
  </si>
  <si>
    <t>Dobava in montaža ograje iz Inox cevi fi 40 mm</t>
  </si>
  <si>
    <t>Dobava in montaža talne rešetke dim. 400 x 400 mm - Inox</t>
  </si>
  <si>
    <t>Dobava in vgradnja Inox vhodnih vrat 1000 x 2000 mm toplotno izoliranih, s prezračevalno odprtino</t>
  </si>
  <si>
    <t>Dobava in vgraditev vstopne lestve iz Inox cevi fi 40, l=3,6 m</t>
  </si>
  <si>
    <t>Dobava in vgraditev vstopne lestve iz Inox cevi fi 40, l=2,6 m</t>
  </si>
  <si>
    <t>Dobava in vgraditev vstopne lestve iz Inox cevi fi 40, l=2,4 m</t>
  </si>
  <si>
    <t>Dobava in vgradnja Inox zračnika DN 100 mm s kapo in mrežico proti mrčesu, L= 1,6 m</t>
  </si>
  <si>
    <t>Dobava in vgradnja Inox zračnika DN 100 mm s kapo in mrežico proti mrčesu, L= 2,8 m</t>
  </si>
  <si>
    <t>Dobava in montaža PVC cevi DN 100  za podaljšanje zračnika do tal armat. celice</t>
  </si>
  <si>
    <t>Dobava in vgraditev okna na prehodu v vodno celico s pom. Kriloma</t>
  </si>
  <si>
    <t xml:space="preserve">Dobava, montaža PE cevi DN 63 in polaganje na peščeno posteljico </t>
  </si>
  <si>
    <t>Dobava in izdelava obrobe nadzidka in napušča iz aluminjaste pločevine</t>
  </si>
  <si>
    <t>Dobava in montaža PE cevi DN 90 in polaganje na peščeno posteljico</t>
  </si>
  <si>
    <t>INOX prelivni lijak DN 80</t>
  </si>
  <si>
    <t>INOX cev DN 80, L= 1000 mm</t>
  </si>
  <si>
    <t>INOX Q kos DN 80 z navarjeno prirobnico DN 80</t>
  </si>
  <si>
    <t>INOX cev DN 80 l= 500 mm</t>
  </si>
  <si>
    <t>INOX T kos DN 80 z navarjeno prirobnico DN 80</t>
  </si>
  <si>
    <t>Zasun DN 80 z ročnim kolesom</t>
  </si>
  <si>
    <t>UREDITEV OKOLICE</t>
  </si>
  <si>
    <t>Dobava in vgradnja kanalet na zob širine 400 mm</t>
  </si>
  <si>
    <t>Ureditev kamnite zložbe na ustju kanalet</t>
  </si>
  <si>
    <t>SKUPAJ GRADBENA IN ZIDARSKA DELA</t>
  </si>
  <si>
    <t>INOX FF kos DN 80 l=800 mm s prirobnicama in tesnilnim obročem</t>
  </si>
  <si>
    <t>PRELIV IN PRAZNOTOK - dobava in montaža</t>
  </si>
  <si>
    <t xml:space="preserve">INOX F kos DN 80 l=400 mm s prirobnico </t>
  </si>
  <si>
    <t xml:space="preserve">Dobava in montaža armiranobetonskega jaška DN 800 mm, višine 3,3 m z LTŽ pokrovom DN 600 mm. </t>
  </si>
  <si>
    <t>INOX JC DN 100 L=600 mm z navarjenima prirobnicama DN 100</t>
  </si>
  <si>
    <t>INOX JC DN 100 L=800 mm z navarjenima prirobnicama DN 100</t>
  </si>
  <si>
    <t>INOX JC DN 100 L=1000 mm z navarjenima prirobnicama DN 100</t>
  </si>
  <si>
    <t>INOX lok 90 st. DN 100</t>
  </si>
  <si>
    <t>MDP DN 100</t>
  </si>
  <si>
    <t>Zasun DN 100</t>
  </si>
  <si>
    <t>Zasun z motornim pogonom DN 100</t>
  </si>
  <si>
    <t>FF kos DN 100 z nastavkom 1"</t>
  </si>
  <si>
    <t>sesalni koš DN 100</t>
  </si>
  <si>
    <t>X kos DN 100</t>
  </si>
  <si>
    <t>Dobava in montaža fazonskih kosov na odtoku DN 100 mm INOX JC DN 80, L=600 mm z navarjenima prirobnicama DN 100</t>
  </si>
  <si>
    <t>Dobava in montaža fazonskih kosov na odtoku DN 100 mm INOX JC DN 80, L=1500 mm z navarjenima prirobnicama DN 100</t>
  </si>
  <si>
    <t>nepredvidena dela 3%</t>
  </si>
  <si>
    <t>DDV 22 %</t>
  </si>
  <si>
    <t>kpl</t>
  </si>
  <si>
    <t>Nasip nad objektom z izkopanim materialom</t>
  </si>
  <si>
    <t>Dobava in montaža enostranskega vezanega opaža za ravne temelje kril (vključno z vsemi pomožnimi podpornimi in veznimi sredstvi, demontažo, čiščemjem),</t>
  </si>
  <si>
    <t>Dobava in montaža dvostranskega vezanega opaža za opaženje kril vodohrana (vključno z vsemi pomožnimi podpornimi in veznimi sredstvi, demontažo, čiščenjem),</t>
  </si>
  <si>
    <t>Dobava in vgraditev betona C25/30 za AB krila vodohrana</t>
  </si>
  <si>
    <t>Dobava in vgraditev jekla za ojačitev BSt500-M (mreže) -ocena</t>
  </si>
  <si>
    <t>Dobava in vgraditev jekla za ojačitev BSt500-S (palice - ocena)</t>
  </si>
  <si>
    <t>VODOHRAN SEDRAŽ (V30m3)</t>
  </si>
  <si>
    <t>GN IN PID</t>
  </si>
  <si>
    <t>KOM</t>
  </si>
  <si>
    <t>Merilec motnosti npr.Endress+Hauser (ali podobni)</t>
  </si>
  <si>
    <t>Vodomer npr.: Meinecke (ali podobni) DN 100</t>
  </si>
  <si>
    <t>NPr. Hawle spoj enojni DN 100/110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</si>
</sst>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#,##0\ &quot;Kč&quot;;\-#,##0\ &quot;Kč&quot;"/>
    <numFmt numFmtId="175" formatCode="#,##0\ &quot;Kč&quot;;[Red]\-#,##0\ &quot;Kč&quot;"/>
    <numFmt numFmtId="176" formatCode="#,##0.00\ &quot;Kč&quot;;\-#,##0.00\ &quot;Kč&quot;"/>
    <numFmt numFmtId="177" formatCode="#,##0.00\ &quot;Kč&quot;;[Red]\-#,##0.00\ &quot;Kč&quot;"/>
    <numFmt numFmtId="178" formatCode="_-* #,##0\ &quot;Kč&quot;_-;\-* #,##0\ &quot;Kč&quot;_-;_-* &quot;-&quot;\ &quot;Kč&quot;_-;_-@_-"/>
    <numFmt numFmtId="179" formatCode="_-* #,##0\ _K_č_-;\-* #,##0\ _K_č_-;_-* &quot;-&quot;\ _K_č_-;_-@_-"/>
    <numFmt numFmtId="180" formatCode="_-* #,##0.00\ &quot;Kč&quot;_-;\-* #,##0.00\ &quot;Kč&quot;_-;_-* &quot;-&quot;??\ &quot;Kč&quot;_-;_-@_-"/>
    <numFmt numFmtId="181" formatCode="_-* #,##0.00\ _K_č_-;\-* #,##0.00\ _K_č_-;_-* &quot;-&quot;??\ _K_č_-;_-@_-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0.0%"/>
    <numFmt numFmtId="189" formatCode="#,##0.00;[Red]#,##0.00"/>
    <numFmt numFmtId="190" formatCode="0.00;[Red]0.00"/>
    <numFmt numFmtId="191" formatCode="0;[Red]0"/>
    <numFmt numFmtId="192" formatCode="#,##0;[Red]#,##0"/>
    <numFmt numFmtId="193" formatCode="0.0"/>
    <numFmt numFmtId="194" formatCode="_-* #,##0.00\ [$€-1]_-;\-* #,##0.00\ [$€-1]_-;_-* &quot;-&quot;??\ [$€-1]_-;_-@_-"/>
    <numFmt numFmtId="195" formatCode="#,##0.000"/>
    <numFmt numFmtId="196" formatCode="#,##0.0"/>
    <numFmt numFmtId="197" formatCode="#,##0.0;[Red]#,##0.0"/>
    <numFmt numFmtId="198" formatCode="[$-405]d\.\ mmmm\ yyyy"/>
    <numFmt numFmtId="199" formatCode="_-* #,##0.000\ _S_I_T_-;\-* #,##0.000\ _S_I_T_-;_-* &quot;-&quot;??\ _S_I_T_-;_-@_-"/>
    <numFmt numFmtId="200" formatCode="_-* #,##0.0000\ _S_I_T_-;\-* #,##0.0000\ _S_I_T_-;_-* &quot;-&quot;??\ _S_I_T_-;_-@_-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0.000"/>
  </numFmts>
  <fonts count="48">
    <font>
      <sz val="11"/>
      <name val="Arial CE"/>
      <family val="0"/>
    </font>
    <font>
      <b/>
      <sz val="11"/>
      <name val="Arial CE"/>
      <family val="2"/>
    </font>
    <font>
      <b/>
      <sz val="14"/>
      <name val="Arial CE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1"/>
      <color indexed="12"/>
      <name val="Arial CE"/>
      <family val="0"/>
    </font>
    <font>
      <u val="single"/>
      <sz val="11"/>
      <color indexed="36"/>
      <name val="Arial CE"/>
      <family val="0"/>
    </font>
    <font>
      <b/>
      <i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4" fillId="2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2" fillId="0" borderId="6" applyNumberFormat="0" applyFill="0" applyAlignment="0" applyProtection="0"/>
    <xf numFmtId="0" fontId="43" fillId="30" borderId="7" applyNumberFormat="0" applyAlignment="0" applyProtection="0"/>
    <xf numFmtId="0" fontId="44" fillId="21" borderId="8" applyNumberFormat="0" applyAlignment="0" applyProtection="0"/>
    <xf numFmtId="0" fontId="45" fillId="31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8" applyNumberFormat="0" applyAlignment="0" applyProtection="0"/>
    <xf numFmtId="0" fontId="47" fillId="0" borderId="9" applyNumberFormat="0" applyFill="0" applyAlignment="0" applyProtection="0"/>
  </cellStyleXfs>
  <cellXfs count="144">
    <xf numFmtId="0" fontId="0" fillId="0" borderId="0" xfId="0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 horizontal="left"/>
    </xf>
    <xf numFmtId="4" fontId="1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4" fontId="1" fillId="0" borderId="11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7" fillId="0" borderId="0" xfId="0" applyFont="1" applyBorder="1" applyAlignment="1" applyProtection="1">
      <alignment vertical="top" wrapText="1"/>
      <protection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3" fillId="0" borderId="12" xfId="0" applyFont="1" applyBorder="1" applyAlignment="1">
      <alignment vertical="top" wrapText="1"/>
    </xf>
    <xf numFmtId="1" fontId="3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193" fontId="4" fillId="0" borderId="12" xfId="0" applyNumberFormat="1" applyFont="1" applyBorder="1" applyAlignment="1">
      <alignment horizontal="center" vertical="top"/>
    </xf>
    <xf numFmtId="4" fontId="3" fillId="0" borderId="0" xfId="0" applyNumberFormat="1" applyFont="1" applyBorder="1" applyAlignment="1">
      <alignment horizontal="right"/>
    </xf>
    <xf numFmtId="1" fontId="4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4" fillId="0" borderId="0" xfId="0" applyNumberFormat="1" applyFont="1" applyAlignment="1">
      <alignment horizontal="center"/>
    </xf>
    <xf numFmtId="193" fontId="4" fillId="0" borderId="0" xfId="0" applyNumberFormat="1" applyFont="1" applyAlignment="1">
      <alignment horizontal="center" vertical="top"/>
    </xf>
    <xf numFmtId="193" fontId="7" fillId="0" borderId="0" xfId="0" applyNumberFormat="1" applyFont="1" applyBorder="1" applyAlignment="1">
      <alignment horizontal="center" vertical="top"/>
    </xf>
    <xf numFmtId="0" fontId="4" fillId="0" borderId="12" xfId="0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vertical="top" wrapText="1"/>
    </xf>
    <xf numFmtId="193" fontId="4" fillId="0" borderId="13" xfId="0" applyNumberFormat="1" applyFont="1" applyBorder="1" applyAlignment="1">
      <alignment horizontal="center" vertical="top"/>
    </xf>
    <xf numFmtId="0" fontId="9" fillId="0" borderId="14" xfId="0" applyFont="1" applyBorder="1" applyAlignment="1">
      <alignment vertical="top" wrapText="1"/>
    </xf>
    <xf numFmtId="0" fontId="10" fillId="0" borderId="14" xfId="0" applyFont="1" applyBorder="1" applyAlignment="1">
      <alignment horizontal="center"/>
    </xf>
    <xf numFmtId="193" fontId="11" fillId="0" borderId="0" xfId="0" applyNumberFormat="1" applyFont="1" applyBorder="1" applyAlignment="1">
      <alignment horizontal="center" vertical="top"/>
    </xf>
    <xf numFmtId="0" fontId="11" fillId="0" borderId="0" xfId="0" applyFont="1" applyBorder="1" applyAlignment="1" applyProtection="1">
      <alignment vertical="top" wrapText="1"/>
      <protection/>
    </xf>
    <xf numFmtId="0" fontId="11" fillId="0" borderId="0" xfId="0" applyFont="1" applyBorder="1" applyAlignment="1">
      <alignment horizontal="center"/>
    </xf>
    <xf numFmtId="4" fontId="12" fillId="0" borderId="0" xfId="0" applyNumberFormat="1" applyFont="1" applyBorder="1" applyAlignment="1">
      <alignment horizontal="center"/>
    </xf>
    <xf numFmtId="1" fontId="11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193" fontId="12" fillId="0" borderId="0" xfId="0" applyNumberFormat="1" applyFont="1" applyBorder="1" applyAlignment="1">
      <alignment horizontal="center" vertical="top"/>
    </xf>
    <xf numFmtId="0" fontId="12" fillId="0" borderId="0" xfId="0" applyFont="1" applyBorder="1" applyAlignment="1" applyProtection="1">
      <alignment vertical="top" wrapText="1"/>
      <protection/>
    </xf>
    <xf numFmtId="0" fontId="13" fillId="0" borderId="0" xfId="0" applyFont="1" applyBorder="1" applyAlignment="1">
      <alignment horizontal="center"/>
    </xf>
    <xf numFmtId="4" fontId="13" fillId="0" borderId="0" xfId="0" applyNumberFormat="1" applyFont="1" applyBorder="1" applyAlignment="1">
      <alignment horizontal="center"/>
    </xf>
    <xf numFmtId="1" fontId="13" fillId="0" borderId="0" xfId="0" applyNumberFormat="1" applyFont="1" applyBorder="1" applyAlignment="1">
      <alignment/>
    </xf>
    <xf numFmtId="193" fontId="13" fillId="0" borderId="0" xfId="0" applyNumberFormat="1" applyFont="1" applyAlignment="1">
      <alignment horizontal="center" vertical="top"/>
    </xf>
    <xf numFmtId="0" fontId="13" fillId="0" borderId="0" xfId="0" applyFont="1" applyBorder="1" applyAlignment="1" applyProtection="1">
      <alignment vertical="top" wrapText="1"/>
      <protection/>
    </xf>
    <xf numFmtId="1" fontId="13" fillId="0" borderId="0" xfId="0" applyNumberFormat="1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center" wrapText="1"/>
      <protection/>
    </xf>
    <xf numFmtId="193" fontId="13" fillId="0" borderId="0" xfId="0" applyNumberFormat="1" applyFont="1" applyBorder="1" applyAlignment="1">
      <alignment horizontal="center" vertical="top"/>
    </xf>
    <xf numFmtId="193" fontId="13" fillId="0" borderId="12" xfId="0" applyNumberFormat="1" applyFont="1" applyBorder="1" applyAlignment="1">
      <alignment horizontal="center" vertical="top"/>
    </xf>
    <xf numFmtId="49" fontId="12" fillId="0" borderId="12" xfId="0" applyNumberFormat="1" applyFont="1" applyBorder="1" applyAlignment="1">
      <alignment horizontal="justify" vertical="top"/>
    </xf>
    <xf numFmtId="49" fontId="12" fillId="0" borderId="12" xfId="0" applyNumberFormat="1" applyFont="1" applyBorder="1" applyAlignment="1">
      <alignment horizontal="center"/>
    </xf>
    <xf numFmtId="4" fontId="12" fillId="0" borderId="12" xfId="0" applyNumberFormat="1" applyFont="1" applyBorder="1" applyAlignment="1">
      <alignment horizontal="center"/>
    </xf>
    <xf numFmtId="4" fontId="12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vertical="top" wrapText="1"/>
    </xf>
    <xf numFmtId="2" fontId="13" fillId="0" borderId="0" xfId="0" applyNumberFormat="1" applyFont="1" applyAlignment="1">
      <alignment horizontal="right"/>
    </xf>
    <xf numFmtId="0" fontId="13" fillId="0" borderId="0" xfId="0" applyFont="1" applyBorder="1" applyAlignment="1" applyProtection="1" quotePrefix="1">
      <alignment vertical="top" wrapText="1"/>
      <protection/>
    </xf>
    <xf numFmtId="189" fontId="13" fillId="0" borderId="0" xfId="0" applyNumberFormat="1" applyFont="1" applyBorder="1" applyAlignment="1" applyProtection="1">
      <alignment horizontal="center"/>
      <protection/>
    </xf>
    <xf numFmtId="2" fontId="13" fillId="0" borderId="0" xfId="0" applyNumberFormat="1" applyFont="1" applyAlignment="1">
      <alignment horizontal="center" vertical="top"/>
    </xf>
    <xf numFmtId="0" fontId="12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center"/>
    </xf>
    <xf numFmtId="1" fontId="12" fillId="0" borderId="0" xfId="0" applyNumberFormat="1" applyFont="1" applyBorder="1" applyAlignment="1">
      <alignment/>
    </xf>
    <xf numFmtId="0" fontId="13" fillId="0" borderId="0" xfId="0" applyFont="1" applyAlignment="1">
      <alignment horizontal="center"/>
    </xf>
    <xf numFmtId="1" fontId="13" fillId="0" borderId="0" xfId="0" applyNumberFormat="1" applyFont="1" applyFill="1" applyAlignment="1">
      <alignment/>
    </xf>
    <xf numFmtId="1" fontId="13" fillId="0" borderId="0" xfId="0" applyNumberFormat="1" applyFont="1" applyAlignment="1">
      <alignment/>
    </xf>
    <xf numFmtId="4" fontId="13" fillId="0" borderId="0" xfId="0" applyNumberFormat="1" applyFont="1" applyAlignment="1">
      <alignment horizontal="center"/>
    </xf>
    <xf numFmtId="0" fontId="13" fillId="0" borderId="0" xfId="0" applyFont="1" applyAlignment="1">
      <alignment vertical="top" wrapText="1"/>
    </xf>
    <xf numFmtId="193" fontId="12" fillId="0" borderId="0" xfId="0" applyNumberFormat="1" applyFont="1" applyAlignment="1">
      <alignment horizontal="center" vertical="top"/>
    </xf>
    <xf numFmtId="0" fontId="12" fillId="0" borderId="0" xfId="0" applyFont="1" applyAlignment="1">
      <alignment vertical="top" wrapText="1"/>
    </xf>
    <xf numFmtId="1" fontId="12" fillId="0" borderId="0" xfId="0" applyNumberFormat="1" applyFont="1" applyAlignment="1">
      <alignment/>
    </xf>
    <xf numFmtId="193" fontId="13" fillId="0" borderId="0" xfId="0" applyNumberFormat="1" applyFont="1" applyFill="1" applyAlignment="1">
      <alignment horizontal="center" vertical="top"/>
    </xf>
    <xf numFmtId="0" fontId="13" fillId="0" borderId="0" xfId="0" applyFont="1" applyFill="1" applyAlignment="1">
      <alignment vertical="top" wrapText="1"/>
    </xf>
    <xf numFmtId="0" fontId="13" fillId="0" borderId="0" xfId="0" applyFont="1" applyFill="1" applyAlignment="1">
      <alignment horizontal="center"/>
    </xf>
    <xf numFmtId="4" fontId="13" fillId="0" borderId="0" xfId="0" applyNumberFormat="1" applyFont="1" applyFill="1" applyAlignment="1">
      <alignment horizontal="center"/>
    </xf>
    <xf numFmtId="0" fontId="11" fillId="0" borderId="0" xfId="0" applyFont="1" applyFill="1" applyBorder="1" applyAlignment="1" applyProtection="1">
      <alignment vertical="top" wrapText="1"/>
      <protection/>
    </xf>
    <xf numFmtId="0" fontId="13" fillId="0" borderId="0" xfId="0" applyFont="1" applyFill="1" applyBorder="1" applyAlignment="1" applyProtection="1">
      <alignment vertical="top" wrapText="1"/>
      <protection/>
    </xf>
    <xf numFmtId="49" fontId="12" fillId="0" borderId="0" xfId="0" applyNumberFormat="1" applyFont="1" applyBorder="1" applyAlignment="1">
      <alignment horizontal="justify" vertical="top"/>
    </xf>
    <xf numFmtId="49" fontId="12" fillId="0" borderId="0" xfId="0" applyNumberFormat="1" applyFont="1" applyBorder="1" applyAlignment="1">
      <alignment horizontal="center"/>
    </xf>
    <xf numFmtId="0" fontId="12" fillId="0" borderId="0" xfId="0" applyFont="1" applyFill="1" applyBorder="1" applyAlignment="1" applyProtection="1">
      <alignment vertical="top" wrapText="1"/>
      <protection/>
    </xf>
    <xf numFmtId="49" fontId="13" fillId="0" borderId="0" xfId="0" applyNumberFormat="1" applyFont="1" applyBorder="1" applyAlignment="1">
      <alignment horizontal="justify" vertical="top"/>
    </xf>
    <xf numFmtId="4" fontId="13" fillId="0" borderId="0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0" fontId="13" fillId="0" borderId="12" xfId="0" applyFont="1" applyBorder="1" applyAlignment="1">
      <alignment vertical="top" wrapText="1"/>
    </xf>
    <xf numFmtId="0" fontId="13" fillId="0" borderId="12" xfId="0" applyFont="1" applyBorder="1" applyAlignment="1">
      <alignment horizontal="center"/>
    </xf>
    <xf numFmtId="4" fontId="13" fillId="0" borderId="12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right"/>
    </xf>
    <xf numFmtId="4" fontId="11" fillId="0" borderId="0" xfId="0" applyNumberFormat="1" applyFont="1" applyBorder="1" applyAlignment="1">
      <alignment horizontal="right"/>
    </xf>
    <xf numFmtId="4" fontId="13" fillId="0" borderId="0" xfId="0" applyNumberFormat="1" applyFont="1" applyBorder="1" applyAlignment="1">
      <alignment horizontal="right"/>
    </xf>
    <xf numFmtId="4" fontId="12" fillId="0" borderId="12" xfId="0" applyNumberFormat="1" applyFont="1" applyBorder="1" applyAlignment="1">
      <alignment horizontal="right"/>
    </xf>
    <xf numFmtId="4" fontId="13" fillId="0" borderId="0" xfId="0" applyNumberFormat="1" applyFont="1" applyAlignment="1">
      <alignment horizontal="right"/>
    </xf>
    <xf numFmtId="4" fontId="13" fillId="0" borderId="0" xfId="0" applyNumberFormat="1" applyFont="1" applyFill="1" applyAlignment="1">
      <alignment horizontal="right"/>
    </xf>
    <xf numFmtId="4" fontId="4" fillId="0" borderId="0" xfId="0" applyNumberFormat="1" applyFont="1" applyBorder="1" applyAlignment="1">
      <alignment horizontal="right"/>
    </xf>
    <xf numFmtId="4" fontId="3" fillId="0" borderId="12" xfId="0" applyNumberFormat="1" applyFont="1" applyBorder="1" applyAlignment="1">
      <alignment horizontal="right"/>
    </xf>
    <xf numFmtId="4" fontId="4" fillId="0" borderId="0" xfId="0" applyNumberFormat="1" applyFont="1" applyAlignment="1">
      <alignment horizontal="right"/>
    </xf>
    <xf numFmtId="4" fontId="9" fillId="0" borderId="15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center"/>
    </xf>
    <xf numFmtId="4" fontId="13" fillId="0" borderId="0" xfId="0" applyNumberFormat="1" applyFont="1" applyBorder="1" applyAlignment="1" applyProtection="1">
      <alignment horizontal="center"/>
      <protection/>
    </xf>
    <xf numFmtId="4" fontId="10" fillId="0" borderId="14" xfId="0" applyNumberFormat="1" applyFont="1" applyBorder="1" applyAlignment="1">
      <alignment horizontal="center"/>
    </xf>
    <xf numFmtId="4" fontId="13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 vertical="top" wrapText="1"/>
    </xf>
    <xf numFmtId="193" fontId="4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vertical="top" wrapText="1"/>
    </xf>
    <xf numFmtId="193" fontId="8" fillId="0" borderId="0" xfId="0" applyNumberFormat="1" applyFont="1" applyBorder="1" applyAlignment="1">
      <alignment horizontal="center" vertical="top"/>
    </xf>
    <xf numFmtId="0" fontId="13" fillId="0" borderId="0" xfId="0" applyFont="1" applyFill="1" applyBorder="1" applyAlignment="1" applyProtection="1">
      <alignment vertical="top" wrapText="1"/>
      <protection/>
    </xf>
    <xf numFmtId="0" fontId="13" fillId="0" borderId="0" xfId="0" applyFont="1" applyFill="1" applyBorder="1" applyAlignment="1" applyProtection="1">
      <alignment horizontal="center" wrapText="1"/>
      <protection/>
    </xf>
    <xf numFmtId="4" fontId="13" fillId="0" borderId="0" xfId="0" applyNumberFormat="1" applyFont="1" applyFill="1" applyBorder="1" applyAlignment="1">
      <alignment horizontal="right"/>
    </xf>
    <xf numFmtId="2" fontId="13" fillId="0" borderId="0" xfId="0" applyNumberFormat="1" applyFont="1" applyFill="1" applyAlignment="1">
      <alignment horizontal="center" vertical="top"/>
    </xf>
    <xf numFmtId="2" fontId="13" fillId="0" borderId="12" xfId="0" applyNumberFormat="1" applyFont="1" applyBorder="1" applyAlignment="1">
      <alignment horizontal="center" vertical="top"/>
    </xf>
    <xf numFmtId="49" fontId="13" fillId="0" borderId="0" xfId="0" applyNumberFormat="1" applyFont="1" applyAlignment="1">
      <alignment vertical="top" wrapText="1"/>
    </xf>
    <xf numFmtId="0" fontId="13" fillId="0" borderId="0" xfId="0" applyFont="1" applyFill="1" applyBorder="1" applyAlignment="1">
      <alignment vertical="top" wrapText="1"/>
    </xf>
    <xf numFmtId="4" fontId="13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Alignment="1">
      <alignment horizontal="center" vertical="top"/>
    </xf>
    <xf numFmtId="49" fontId="12" fillId="0" borderId="0" xfId="0" applyNumberFormat="1" applyFont="1" applyFill="1" applyBorder="1" applyAlignment="1">
      <alignment horizontal="center"/>
    </xf>
    <xf numFmtId="4" fontId="12" fillId="0" borderId="0" xfId="0" applyNumberFormat="1" applyFont="1" applyFill="1" applyBorder="1" applyAlignment="1">
      <alignment horizontal="center"/>
    </xf>
    <xf numFmtId="4" fontId="12" fillId="0" borderId="0" xfId="0" applyNumberFormat="1" applyFont="1" applyFill="1" applyBorder="1" applyAlignment="1">
      <alignment horizontal="right"/>
    </xf>
    <xf numFmtId="193" fontId="12" fillId="0" borderId="0" xfId="0" applyNumberFormat="1" applyFont="1" applyFill="1" applyAlignment="1">
      <alignment horizontal="center" vertical="top"/>
    </xf>
    <xf numFmtId="193" fontId="13" fillId="0" borderId="0" xfId="0" applyNumberFormat="1" applyFont="1" applyFill="1" applyBorder="1" applyAlignment="1">
      <alignment horizontal="center" vertical="top"/>
    </xf>
    <xf numFmtId="49" fontId="12" fillId="0" borderId="0" xfId="0" applyNumberFormat="1" applyFont="1" applyFill="1" applyBorder="1" applyAlignment="1">
      <alignment horizontal="justify" vertical="top"/>
    </xf>
    <xf numFmtId="49" fontId="13" fillId="0" borderId="0" xfId="0" applyNumberFormat="1" applyFont="1" applyFill="1" applyBorder="1" applyAlignment="1">
      <alignment horizontal="justify" vertical="top"/>
    </xf>
    <xf numFmtId="49" fontId="13" fillId="0" borderId="0" xfId="0" applyNumberFormat="1" applyFont="1" applyFill="1" applyBorder="1" applyAlignment="1">
      <alignment horizontal="center"/>
    </xf>
    <xf numFmtId="4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center" vertical="top"/>
    </xf>
    <xf numFmtId="193" fontId="13" fillId="0" borderId="12" xfId="0" applyNumberFormat="1" applyFont="1" applyFill="1" applyBorder="1" applyAlignment="1">
      <alignment horizontal="center" vertical="top"/>
    </xf>
    <xf numFmtId="49" fontId="12" fillId="0" borderId="12" xfId="0" applyNumberFormat="1" applyFont="1" applyFill="1" applyBorder="1" applyAlignment="1">
      <alignment horizontal="justify" vertical="top"/>
    </xf>
    <xf numFmtId="49" fontId="12" fillId="0" borderId="12" xfId="0" applyNumberFormat="1" applyFont="1" applyFill="1" applyBorder="1" applyAlignment="1">
      <alignment horizontal="center"/>
    </xf>
    <xf numFmtId="4" fontId="12" fillId="0" borderId="12" xfId="0" applyNumberFormat="1" applyFont="1" applyFill="1" applyBorder="1" applyAlignment="1">
      <alignment horizontal="center"/>
    </xf>
    <xf numFmtId="4" fontId="12" fillId="0" borderId="12" xfId="0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left" vertical="top" wrapText="1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1"/>
  <sheetViews>
    <sheetView zoomScalePageLayoutView="0" workbookViewId="0" topLeftCell="A37">
      <selection activeCell="F61" sqref="F61"/>
    </sheetView>
  </sheetViews>
  <sheetFormatPr defaultColWidth="8.796875" defaultRowHeight="14.25"/>
  <cols>
    <col min="1" max="1" width="3.8984375" style="5" bestFit="1" customWidth="1"/>
    <col min="2" max="2" width="34" style="0" customWidth="1"/>
    <col min="3" max="3" width="5.8984375" style="0" bestFit="1" customWidth="1"/>
    <col min="4" max="4" width="12.09765625" style="0" bestFit="1" customWidth="1"/>
    <col min="5" max="5" width="5.09765625" style="0" customWidth="1"/>
    <col min="6" max="6" width="18.5" style="0" bestFit="1" customWidth="1"/>
    <col min="7" max="7" width="13.3984375" style="0" bestFit="1" customWidth="1"/>
  </cols>
  <sheetData>
    <row r="2" ht="18">
      <c r="B2" s="7" t="s">
        <v>26</v>
      </c>
    </row>
    <row r="5" spans="1:6" s="4" customFormat="1" ht="15">
      <c r="A5" s="6">
        <v>1</v>
      </c>
      <c r="B5" s="4" t="s">
        <v>33</v>
      </c>
      <c r="E5" s="17" t="s">
        <v>27</v>
      </c>
      <c r="F5" s="9" t="e">
        <f>SUM(D8:D18)</f>
        <v>#REF!</v>
      </c>
    </row>
    <row r="7" spans="1:2" ht="14.25">
      <c r="A7" s="5">
        <v>1.1</v>
      </c>
      <c r="B7" t="s">
        <v>38</v>
      </c>
    </row>
    <row r="8" spans="3:5" ht="19.5" customHeight="1">
      <c r="C8" t="s">
        <v>27</v>
      </c>
      <c r="D8" s="2" t="e">
        <f>#REF!</f>
        <v>#REF!</v>
      </c>
      <c r="E8" s="2"/>
    </row>
    <row r="9" spans="1:2" ht="26.25" customHeight="1">
      <c r="A9" s="5">
        <v>1.2</v>
      </c>
      <c r="B9" t="s">
        <v>14</v>
      </c>
    </row>
    <row r="10" spans="3:5" ht="19.5" customHeight="1">
      <c r="C10" t="s">
        <v>27</v>
      </c>
      <c r="D10" s="3" t="e">
        <f>#REF!</f>
        <v>#REF!</v>
      </c>
      <c r="E10" s="3"/>
    </row>
    <row r="11" spans="1:2" ht="30" customHeight="1">
      <c r="A11" s="5">
        <v>1.3</v>
      </c>
      <c r="B11" t="s">
        <v>15</v>
      </c>
    </row>
    <row r="12" spans="3:5" ht="14.25">
      <c r="C12" t="s">
        <v>27</v>
      </c>
      <c r="D12" s="2" t="e">
        <f>D8</f>
        <v>#REF!</v>
      </c>
      <c r="E12" s="2"/>
    </row>
    <row r="13" spans="1:2" ht="31.5" customHeight="1">
      <c r="A13" s="5">
        <v>1.4</v>
      </c>
      <c r="B13" t="s">
        <v>16</v>
      </c>
    </row>
    <row r="14" spans="3:5" ht="17.25" customHeight="1">
      <c r="C14" t="s">
        <v>27</v>
      </c>
      <c r="D14" s="3" t="e">
        <f>D10</f>
        <v>#REF!</v>
      </c>
      <c r="E14" s="3"/>
    </row>
    <row r="15" spans="1:2" ht="26.25" customHeight="1">
      <c r="A15" s="5">
        <v>1.5</v>
      </c>
      <c r="B15" t="s">
        <v>17</v>
      </c>
    </row>
    <row r="16" spans="3:5" ht="14.25">
      <c r="C16" t="s">
        <v>27</v>
      </c>
      <c r="D16" s="2" t="e">
        <f>D8</f>
        <v>#REF!</v>
      </c>
      <c r="E16" s="2"/>
    </row>
    <row r="17" spans="1:2" ht="28.5" customHeight="1">
      <c r="A17" s="5">
        <v>1.6</v>
      </c>
      <c r="B17" t="s">
        <v>18</v>
      </c>
    </row>
    <row r="18" spans="3:5" ht="14.25">
      <c r="C18" t="s">
        <v>27</v>
      </c>
      <c r="D18" s="3" t="e">
        <f>D10</f>
        <v>#REF!</v>
      </c>
      <c r="E18" s="3"/>
    </row>
    <row r="19" s="4" customFormat="1" ht="15"/>
    <row r="20" spans="1:6" s="4" customFormat="1" ht="15">
      <c r="A20" s="6">
        <v>2</v>
      </c>
      <c r="B20" s="4" t="s">
        <v>8</v>
      </c>
      <c r="E20" s="4" t="s">
        <v>27</v>
      </c>
      <c r="F20" s="9" t="e">
        <f>SUM(D24:D29)</f>
        <v>#REF!</v>
      </c>
    </row>
    <row r="21" spans="1:6" s="4" customFormat="1" ht="15">
      <c r="A21" s="6"/>
      <c r="B21" s="4" t="s">
        <v>9</v>
      </c>
      <c r="F21" s="9"/>
    </row>
    <row r="23" spans="1:2" ht="14.25">
      <c r="A23" s="5">
        <v>2.1</v>
      </c>
      <c r="B23" t="s">
        <v>23</v>
      </c>
    </row>
    <row r="24" spans="3:5" ht="14.25">
      <c r="C24" t="s">
        <v>27</v>
      </c>
      <c r="D24" s="2" t="e">
        <f>#REF!</f>
        <v>#REF!</v>
      </c>
      <c r="E24" s="2"/>
    </row>
    <row r="25" spans="1:2" ht="28.5" customHeight="1">
      <c r="A25" s="5">
        <v>2.2</v>
      </c>
      <c r="B25" t="s">
        <v>7</v>
      </c>
    </row>
    <row r="26" ht="28.5" customHeight="1">
      <c r="B26" t="s">
        <v>6</v>
      </c>
    </row>
    <row r="27" spans="3:5" ht="14.25">
      <c r="C27" t="s">
        <v>27</v>
      </c>
      <c r="D27" s="3" t="e">
        <f>#REF!</f>
        <v>#REF!</v>
      </c>
      <c r="E27" s="3"/>
    </row>
    <row r="28" spans="1:2" ht="28.5" customHeight="1">
      <c r="A28" s="5">
        <v>2.3</v>
      </c>
      <c r="B28" t="s">
        <v>24</v>
      </c>
    </row>
    <row r="29" spans="3:5" ht="14.25">
      <c r="C29" t="s">
        <v>27</v>
      </c>
      <c r="D29" s="3" t="e">
        <f>#REF!</f>
        <v>#REF!</v>
      </c>
      <c r="E29" s="3"/>
    </row>
    <row r="30" spans="4:5" ht="14.25">
      <c r="D30" s="3"/>
      <c r="E30" s="3"/>
    </row>
    <row r="31" spans="1:6" s="4" customFormat="1" ht="15">
      <c r="A31" s="6">
        <v>3</v>
      </c>
      <c r="B31" s="4" t="s">
        <v>34</v>
      </c>
      <c r="E31" s="4" t="s">
        <v>27</v>
      </c>
      <c r="F31" s="9" t="e">
        <f>SUM(D33:D43)</f>
        <v>#REF!</v>
      </c>
    </row>
    <row r="32" spans="1:2" ht="28.5" customHeight="1">
      <c r="A32" s="5">
        <v>3.1</v>
      </c>
      <c r="B32" t="s">
        <v>19</v>
      </c>
    </row>
    <row r="33" spans="3:5" ht="14.25">
      <c r="C33" t="s">
        <v>27</v>
      </c>
      <c r="D33" s="3" t="e">
        <f>#REF!</f>
        <v>#REF!</v>
      </c>
      <c r="E33" s="3"/>
    </row>
    <row r="34" spans="1:2" ht="28.5" customHeight="1">
      <c r="A34" s="5">
        <v>3.2</v>
      </c>
      <c r="B34" t="s">
        <v>20</v>
      </c>
    </row>
    <row r="35" spans="3:5" ht="14.25">
      <c r="C35" t="s">
        <v>27</v>
      </c>
      <c r="D35" s="3" t="e">
        <f>D33</f>
        <v>#REF!</v>
      </c>
      <c r="E35" s="3"/>
    </row>
    <row r="36" spans="1:2" ht="28.5" customHeight="1">
      <c r="A36" s="5">
        <v>3.3</v>
      </c>
      <c r="B36" t="s">
        <v>21</v>
      </c>
    </row>
    <row r="37" spans="3:5" ht="14.25">
      <c r="C37" t="s">
        <v>27</v>
      </c>
      <c r="D37" s="3" t="e">
        <f>D35</f>
        <v>#REF!</v>
      </c>
      <c r="E37" s="3"/>
    </row>
    <row r="38" spans="1:2" ht="28.5" customHeight="1">
      <c r="A38" s="5">
        <v>3.4</v>
      </c>
      <c r="B38" t="s">
        <v>22</v>
      </c>
    </row>
    <row r="39" spans="3:5" ht="14.25">
      <c r="C39" t="s">
        <v>27</v>
      </c>
      <c r="D39" s="3" t="e">
        <f>D33</f>
        <v>#REF!</v>
      </c>
      <c r="E39" s="3"/>
    </row>
    <row r="40" spans="1:5" ht="27.75" customHeight="1">
      <c r="A40" s="5">
        <v>3.5</v>
      </c>
      <c r="B40" t="s">
        <v>36</v>
      </c>
      <c r="D40" s="3"/>
      <c r="E40" s="3"/>
    </row>
    <row r="41" spans="3:5" ht="14.25">
      <c r="C41" t="s">
        <v>27</v>
      </c>
      <c r="D41" s="3" t="e">
        <f>#REF!</f>
        <v>#REF!</v>
      </c>
      <c r="E41" s="3"/>
    </row>
    <row r="42" spans="1:2" ht="28.5" customHeight="1">
      <c r="A42" s="5">
        <v>3.6</v>
      </c>
      <c r="B42" t="s">
        <v>25</v>
      </c>
    </row>
    <row r="43" spans="3:5" ht="14.25">
      <c r="C43" t="s">
        <v>27</v>
      </c>
      <c r="D43" s="3" t="e">
        <f>#REF!</f>
        <v>#REF!</v>
      </c>
      <c r="E43" s="3"/>
    </row>
    <row r="44" spans="1:6" s="4" customFormat="1" ht="51" customHeight="1">
      <c r="A44" s="6">
        <v>4</v>
      </c>
      <c r="B44" s="4" t="s">
        <v>10</v>
      </c>
      <c r="E44" s="4" t="s">
        <v>27</v>
      </c>
      <c r="F44" s="9" t="e">
        <f>D48</f>
        <v>#REF!</v>
      </c>
    </row>
    <row r="45" spans="1:6" s="4" customFormat="1" ht="23.25" customHeight="1">
      <c r="A45" s="6"/>
      <c r="B45" s="4" t="s">
        <v>11</v>
      </c>
      <c r="F45" s="9"/>
    </row>
    <row r="46" spans="1:2" ht="28.5" customHeight="1">
      <c r="A46" s="5">
        <v>4.1</v>
      </c>
      <c r="B46" t="s">
        <v>12</v>
      </c>
    </row>
    <row r="47" ht="28.5" customHeight="1">
      <c r="B47" t="s">
        <v>13</v>
      </c>
    </row>
    <row r="48" spans="3:5" ht="14.25">
      <c r="C48" t="s">
        <v>27</v>
      </c>
      <c r="D48" s="3" t="e">
        <f>#REF!</f>
        <v>#REF!</v>
      </c>
      <c r="E48" s="3"/>
    </row>
    <row r="49" spans="4:5" ht="14.25">
      <c r="D49" s="3"/>
      <c r="E49" s="3"/>
    </row>
    <row r="50" spans="1:6" s="4" customFormat="1" ht="15">
      <c r="A50" s="6">
        <v>5</v>
      </c>
      <c r="B50" s="4" t="s">
        <v>37</v>
      </c>
      <c r="E50" s="4" t="s">
        <v>27</v>
      </c>
      <c r="F50" s="9" t="e">
        <f>SUM(D52:D53)</f>
        <v>#REF!</v>
      </c>
    </row>
    <row r="52" spans="1:6" s="1" customFormat="1" ht="25.5" customHeight="1">
      <c r="A52" s="8">
        <v>5.1</v>
      </c>
      <c r="B52" s="1" t="s">
        <v>30</v>
      </c>
      <c r="F52" s="10"/>
    </row>
    <row r="53" spans="3:5" ht="14.25">
      <c r="C53" t="s">
        <v>27</v>
      </c>
      <c r="D53" s="3" t="e">
        <f>#REF!</f>
        <v>#REF!</v>
      </c>
      <c r="E53" s="3"/>
    </row>
    <row r="54" spans="4:5" ht="14.25">
      <c r="D54" s="3"/>
      <c r="E54" s="3"/>
    </row>
    <row r="55" spans="1:6" s="4" customFormat="1" ht="15">
      <c r="A55" s="6">
        <v>6</v>
      </c>
      <c r="B55" s="4" t="s">
        <v>35</v>
      </c>
      <c r="E55" s="4" t="s">
        <v>27</v>
      </c>
      <c r="F55" s="9" t="e">
        <f>SUM(D56:D58)</f>
        <v>#REF!</v>
      </c>
    </row>
    <row r="57" spans="1:6" s="1" customFormat="1" ht="25.5" customHeight="1">
      <c r="A57" s="8">
        <v>6.1</v>
      </c>
      <c r="B57" s="1" t="s">
        <v>31</v>
      </c>
      <c r="F57" s="10"/>
    </row>
    <row r="58" spans="3:5" ht="14.25">
      <c r="C58" t="s">
        <v>27</v>
      </c>
      <c r="D58" s="3" t="e">
        <f>#REF!</f>
        <v>#REF!</v>
      </c>
      <c r="E58" s="3"/>
    </row>
    <row r="60" spans="1:7" s="15" customFormat="1" ht="15.75" thickBot="1">
      <c r="A60" s="14">
        <v>7</v>
      </c>
      <c r="B60" s="15" t="s">
        <v>32</v>
      </c>
      <c r="E60" s="15" t="s">
        <v>27</v>
      </c>
      <c r="F60" s="16" t="e">
        <f>0*G60</f>
        <v>#REF!</v>
      </c>
      <c r="G60" s="16" t="e">
        <f>SUM(F1:F55)</f>
        <v>#REF!</v>
      </c>
    </row>
    <row r="61" spans="1:6" s="12" customFormat="1" ht="51.75" customHeight="1" thickBot="1">
      <c r="A61" s="11"/>
      <c r="B61" s="12" t="s">
        <v>28</v>
      </c>
      <c r="D61" s="12" t="s">
        <v>27</v>
      </c>
      <c r="F61" s="13" t="e">
        <f>SUM(F5:F60)</f>
        <v>#REF!</v>
      </c>
    </row>
    <row r="62" ht="15" thickTop="1"/>
  </sheetData>
  <sheetProtection/>
  <printOptions horizontalCentered="1"/>
  <pageMargins left="0.7874015748031497" right="0.4724409448818898" top="1.3385826771653544" bottom="0.7874015748031497" header="0.5118110236220472" footer="0.5118110236220472"/>
  <pageSetup horizontalDpi="600" verticalDpi="600" orientation="portrait" paperSize="9" scale="98" r:id="rId1"/>
  <headerFooter alignWithMargins="0">
    <oddHeader>&amp;L&amp;9Št. projekta:        H1VH-A301/53
Oznaka mape:     H1VH-M5G01
&amp;C______________________________________ &amp;"Arial CE,Bold Italic"&amp;22&amp;YIBE&amp;"Arial CE,Regular"&amp;11&amp;Y____________________________________&amp;R&amp;9&amp;Pa/97</oddHeader>
    <oddFooter>&amp;L&amp;9________________________________________________________________________________________________
Id. oznaka: H1OZ-5G2001
Datoteka:&amp;F&amp;R&amp;9________________________
Avgustj 2000</oddFooter>
  </headerFooter>
  <rowBreaks count="1" manualBreakCount="1">
    <brk id="3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08"/>
  <sheetViews>
    <sheetView tabSelected="1" view="pageBreakPreview" zoomScaleSheetLayoutView="100" workbookViewId="0" topLeftCell="B1">
      <selection activeCell="B136" sqref="B136"/>
    </sheetView>
  </sheetViews>
  <sheetFormatPr defaultColWidth="11" defaultRowHeight="19.5" customHeight="1"/>
  <cols>
    <col min="1" max="1" width="6.69921875" style="37" customWidth="1"/>
    <col min="2" max="2" width="34.19921875" style="21" customWidth="1"/>
    <col min="3" max="3" width="6.59765625" style="31" customWidth="1"/>
    <col min="4" max="4" width="10.5" style="36" customWidth="1"/>
    <col min="5" max="5" width="11.09765625" style="36" customWidth="1"/>
    <col min="6" max="6" width="13.09765625" style="106" customWidth="1"/>
    <col min="7" max="7" width="5.5" style="27" customWidth="1"/>
    <col min="8" max="8" width="2.59765625" style="27" customWidth="1"/>
    <col min="9" max="9" width="11" style="18" customWidth="1"/>
    <col min="10" max="10" width="15.8984375" style="18" customWidth="1"/>
    <col min="11" max="11" width="13.19921875" style="18" customWidth="1"/>
    <col min="12" max="12" width="26.69921875" style="18" customWidth="1"/>
    <col min="13" max="16384" width="11" style="18" customWidth="1"/>
  </cols>
  <sheetData>
    <row r="1" spans="1:8" ht="20.25">
      <c r="A1" s="116"/>
      <c r="B1" s="143" t="s">
        <v>133</v>
      </c>
      <c r="C1" s="143"/>
      <c r="D1" s="143"/>
      <c r="E1" s="143"/>
      <c r="F1" s="26"/>
      <c r="G1" s="23"/>
      <c r="H1" s="18"/>
    </row>
    <row r="2" spans="1:8" ht="15.75">
      <c r="A2" s="38"/>
      <c r="B2" s="19"/>
      <c r="C2" s="29"/>
      <c r="D2" s="35"/>
      <c r="E2" s="108"/>
      <c r="F2" s="98"/>
      <c r="G2" s="24"/>
      <c r="H2" s="18"/>
    </row>
    <row r="3" spans="1:7" s="50" customFormat="1" ht="12.75">
      <c r="A3" s="45"/>
      <c r="B3" s="46"/>
      <c r="C3" s="47"/>
      <c r="D3" s="48"/>
      <c r="E3" s="109"/>
      <c r="F3" s="99"/>
      <c r="G3" s="49"/>
    </row>
    <row r="4" spans="1:7" s="50" customFormat="1" ht="12.75">
      <c r="A4" s="45"/>
      <c r="B4" s="46"/>
      <c r="C4" s="47"/>
      <c r="D4" s="48"/>
      <c r="E4" s="109"/>
      <c r="F4" s="99"/>
      <c r="G4" s="49"/>
    </row>
    <row r="5" spans="1:7" s="50" customFormat="1" ht="12.75">
      <c r="A5" s="51">
        <v>1</v>
      </c>
      <c r="B5" s="52" t="s">
        <v>39</v>
      </c>
      <c r="C5" s="53"/>
      <c r="D5" s="54"/>
      <c r="E5" s="54"/>
      <c r="F5" s="100"/>
      <c r="G5" s="55"/>
    </row>
    <row r="6" spans="1:7" s="50" customFormat="1" ht="12.75">
      <c r="A6" s="56"/>
      <c r="B6" s="57"/>
      <c r="C6" s="53"/>
      <c r="D6" s="54"/>
      <c r="E6" s="110"/>
      <c r="F6" s="100"/>
      <c r="G6" s="58"/>
    </row>
    <row r="7" spans="1:7" s="50" customFormat="1" ht="25.5">
      <c r="A7" s="56">
        <v>1.1</v>
      </c>
      <c r="B7" s="57" t="s">
        <v>1</v>
      </c>
      <c r="C7" s="59" t="s">
        <v>126</v>
      </c>
      <c r="D7" s="112">
        <v>1</v>
      </c>
      <c r="E7" s="112"/>
      <c r="F7" s="119">
        <f>E7*D7</f>
        <v>0</v>
      </c>
      <c r="G7" s="58"/>
    </row>
    <row r="8" spans="1:7" s="50" customFormat="1" ht="12.75">
      <c r="A8" s="56"/>
      <c r="B8" s="57"/>
      <c r="C8" s="59"/>
      <c r="D8" s="112"/>
      <c r="E8" s="112"/>
      <c r="F8" s="119"/>
      <c r="G8" s="58"/>
    </row>
    <row r="9" spans="1:7" s="50" customFormat="1" ht="25.5">
      <c r="A9" s="56">
        <v>1.2</v>
      </c>
      <c r="B9" s="57" t="s">
        <v>56</v>
      </c>
      <c r="C9" s="59" t="s">
        <v>41</v>
      </c>
      <c r="D9" s="112">
        <v>240</v>
      </c>
      <c r="E9" s="112"/>
      <c r="F9" s="103">
        <f>D9*E9</f>
        <v>0</v>
      </c>
      <c r="G9" s="58"/>
    </row>
    <row r="10" spans="1:7" s="50" customFormat="1" ht="12.75">
      <c r="A10" s="56"/>
      <c r="B10" s="57"/>
      <c r="C10" s="59"/>
      <c r="D10" s="112"/>
      <c r="E10" s="112"/>
      <c r="F10" s="103"/>
      <c r="G10" s="58"/>
    </row>
    <row r="11" spans="1:7" s="50" customFormat="1" ht="25.5">
      <c r="A11" s="56">
        <v>1.3</v>
      </c>
      <c r="B11" s="57" t="s">
        <v>55</v>
      </c>
      <c r="C11" s="53" t="s">
        <v>29</v>
      </c>
      <c r="D11" s="112">
        <v>1</v>
      </c>
      <c r="E11" s="112"/>
      <c r="F11" s="119"/>
      <c r="G11" s="55"/>
    </row>
    <row r="12" spans="1:7" s="50" customFormat="1" ht="12.75">
      <c r="A12" s="60"/>
      <c r="B12" s="57"/>
      <c r="C12" s="53"/>
      <c r="D12" s="112"/>
      <c r="E12" s="112"/>
      <c r="F12" s="119"/>
      <c r="G12" s="55"/>
    </row>
    <row r="13" spans="1:8" s="50" customFormat="1" ht="13.5" thickBot="1">
      <c r="A13" s="61"/>
      <c r="B13" s="62" t="s">
        <v>44</v>
      </c>
      <c r="C13" s="63"/>
      <c r="D13" s="141"/>
      <c r="E13" s="141"/>
      <c r="F13" s="142">
        <f>SUM(F7:F11)</f>
        <v>0</v>
      </c>
      <c r="G13" s="65"/>
      <c r="H13" s="66"/>
    </row>
    <row r="14" spans="1:7" s="50" customFormat="1" ht="13.5" thickTop="1">
      <c r="A14" s="60"/>
      <c r="B14" s="67"/>
      <c r="C14" s="53"/>
      <c r="D14" s="112"/>
      <c r="E14" s="112"/>
      <c r="F14" s="119"/>
      <c r="G14" s="55"/>
    </row>
    <row r="15" spans="1:7" s="50" customFormat="1" ht="12.75">
      <c r="A15" s="51">
        <v>2</v>
      </c>
      <c r="B15" s="52" t="s">
        <v>61</v>
      </c>
      <c r="C15" s="53"/>
      <c r="D15" s="112"/>
      <c r="E15" s="112"/>
      <c r="F15" s="119"/>
      <c r="G15" s="55"/>
    </row>
    <row r="16" spans="1:7" s="50" customFormat="1" ht="12.75">
      <c r="A16" s="51"/>
      <c r="B16" s="52"/>
      <c r="C16" s="53"/>
      <c r="D16" s="112"/>
      <c r="E16" s="112"/>
      <c r="F16" s="119"/>
      <c r="G16" s="55"/>
    </row>
    <row r="17" spans="1:7" s="50" customFormat="1" ht="12.75">
      <c r="A17" s="56">
        <v>2.1</v>
      </c>
      <c r="B17" s="57" t="s">
        <v>67</v>
      </c>
      <c r="C17" s="59" t="s">
        <v>42</v>
      </c>
      <c r="D17" s="112">
        <v>140</v>
      </c>
      <c r="E17" s="112"/>
      <c r="F17" s="103">
        <f>D17*E17</f>
        <v>0</v>
      </c>
      <c r="G17" s="58"/>
    </row>
    <row r="18" spans="1:7" s="50" customFormat="1" ht="12.75">
      <c r="A18" s="60"/>
      <c r="B18" s="69"/>
      <c r="C18" s="59"/>
      <c r="D18" s="112"/>
      <c r="E18" s="112"/>
      <c r="F18" s="103"/>
      <c r="G18" s="58"/>
    </row>
    <row r="19" spans="1:7" s="50" customFormat="1" ht="25.5">
      <c r="A19" s="56">
        <v>2.2</v>
      </c>
      <c r="B19" s="57" t="s">
        <v>59</v>
      </c>
      <c r="C19" s="53"/>
      <c r="D19" s="112"/>
      <c r="E19" s="112"/>
      <c r="F19" s="119"/>
      <c r="G19" s="58"/>
    </row>
    <row r="20" spans="1:7" s="50" customFormat="1" ht="12.75">
      <c r="A20" s="60"/>
      <c r="B20" s="69" t="s">
        <v>58</v>
      </c>
      <c r="C20" s="59" t="s">
        <v>42</v>
      </c>
      <c r="D20" s="112">
        <v>181</v>
      </c>
      <c r="E20" s="112"/>
      <c r="F20" s="103">
        <f>D20*E20</f>
        <v>0</v>
      </c>
      <c r="G20" s="58"/>
    </row>
    <row r="21" spans="1:7" s="50" customFormat="1" ht="12.75">
      <c r="A21" s="60"/>
      <c r="B21" s="69" t="s">
        <v>57</v>
      </c>
      <c r="C21" s="59" t="s">
        <v>42</v>
      </c>
      <c r="D21" s="112">
        <v>90</v>
      </c>
      <c r="E21" s="112"/>
      <c r="F21" s="103">
        <f>D21*E21</f>
        <v>0</v>
      </c>
      <c r="G21" s="58"/>
    </row>
    <row r="22" spans="1:7" s="50" customFormat="1" ht="12.75">
      <c r="A22" s="60"/>
      <c r="B22" s="69"/>
      <c r="C22" s="59"/>
      <c r="D22" s="112"/>
      <c r="E22" s="112"/>
      <c r="F22" s="103"/>
      <c r="G22" s="58"/>
    </row>
    <row r="23" spans="1:7" s="50" customFormat="1" ht="25.5">
      <c r="A23" s="56">
        <v>2.3</v>
      </c>
      <c r="B23" s="57" t="s">
        <v>60</v>
      </c>
      <c r="C23" s="59" t="s">
        <v>41</v>
      </c>
      <c r="D23" s="112">
        <v>23</v>
      </c>
      <c r="E23" s="112"/>
      <c r="F23" s="103">
        <f>D23*E23</f>
        <v>0</v>
      </c>
      <c r="G23" s="58"/>
    </row>
    <row r="24" spans="1:7" s="50" customFormat="1" ht="12.75">
      <c r="A24" s="56"/>
      <c r="B24" s="57"/>
      <c r="C24" s="59"/>
      <c r="D24" s="112"/>
      <c r="E24" s="112"/>
      <c r="F24" s="102"/>
      <c r="G24" s="58"/>
    </row>
    <row r="25" spans="1:7" s="50" customFormat="1" ht="38.25">
      <c r="A25" s="56">
        <v>2.4</v>
      </c>
      <c r="B25" s="57" t="s">
        <v>68</v>
      </c>
      <c r="C25" s="59" t="s">
        <v>40</v>
      </c>
      <c r="D25" s="112">
        <v>22</v>
      </c>
      <c r="E25" s="112"/>
      <c r="F25" s="102">
        <f>D25*E25</f>
        <v>0</v>
      </c>
      <c r="G25" s="58"/>
    </row>
    <row r="26" spans="1:7" s="50" customFormat="1" ht="12.75">
      <c r="A26" s="56"/>
      <c r="B26" s="57"/>
      <c r="C26" s="59"/>
      <c r="D26" s="112"/>
      <c r="E26" s="112"/>
      <c r="F26" s="102"/>
      <c r="G26" s="58"/>
    </row>
    <row r="27" spans="1:7" s="50" customFormat="1" ht="38.25">
      <c r="A27" s="56">
        <v>2.5</v>
      </c>
      <c r="B27" s="57" t="s">
        <v>69</v>
      </c>
      <c r="C27" s="59" t="s">
        <v>40</v>
      </c>
      <c r="D27" s="112">
        <v>16</v>
      </c>
      <c r="E27" s="112"/>
      <c r="F27" s="102">
        <f>D27*E27</f>
        <v>0</v>
      </c>
      <c r="G27" s="58"/>
    </row>
    <row r="28" spans="1:7" s="50" customFormat="1" ht="12.75">
      <c r="A28" s="56"/>
      <c r="B28" s="57"/>
      <c r="C28" s="59"/>
      <c r="D28" s="112"/>
      <c r="E28" s="112"/>
      <c r="F28" s="102"/>
      <c r="G28" s="58"/>
    </row>
    <row r="29" spans="1:7" s="50" customFormat="1" ht="38.25">
      <c r="A29" s="56">
        <v>2.6</v>
      </c>
      <c r="B29" s="88" t="s">
        <v>111</v>
      </c>
      <c r="C29" s="59" t="s">
        <v>62</v>
      </c>
      <c r="D29" s="112">
        <v>1</v>
      </c>
      <c r="E29" s="112"/>
      <c r="F29" s="102">
        <f>D29*E29</f>
        <v>0</v>
      </c>
      <c r="G29" s="58"/>
    </row>
    <row r="30" spans="1:7" s="50" customFormat="1" ht="12.75">
      <c r="A30" s="56"/>
      <c r="B30" s="57"/>
      <c r="C30" s="59"/>
      <c r="D30" s="112"/>
      <c r="E30" s="112"/>
      <c r="F30" s="102"/>
      <c r="G30" s="58"/>
    </row>
    <row r="31" spans="1:7" s="50" customFormat="1" ht="51">
      <c r="A31" s="56">
        <v>2.7</v>
      </c>
      <c r="B31" s="57" t="s">
        <v>63</v>
      </c>
      <c r="C31" s="53"/>
      <c r="D31" s="112"/>
      <c r="E31" s="112"/>
      <c r="F31" s="100"/>
      <c r="G31" s="58"/>
    </row>
    <row r="32" spans="1:7" s="50" customFormat="1" ht="12.75">
      <c r="A32" s="60"/>
      <c r="B32" s="69" t="s">
        <v>2</v>
      </c>
      <c r="C32" s="59" t="s">
        <v>42</v>
      </c>
      <c r="D32" s="112">
        <v>169</v>
      </c>
      <c r="E32" s="112"/>
      <c r="F32" s="102">
        <f>D32*E32</f>
        <v>0</v>
      </c>
      <c r="G32" s="58"/>
    </row>
    <row r="33" spans="1:7" s="50" customFormat="1" ht="12.75">
      <c r="A33" s="60"/>
      <c r="B33" s="69"/>
      <c r="C33" s="59"/>
      <c r="D33" s="112"/>
      <c r="E33" s="112"/>
      <c r="F33" s="102"/>
      <c r="G33" s="58"/>
    </row>
    <row r="34" spans="1:7" s="50" customFormat="1" ht="12.75">
      <c r="A34" s="56"/>
      <c r="B34" s="69" t="s">
        <v>127</v>
      </c>
      <c r="C34" s="59" t="s">
        <v>42</v>
      </c>
      <c r="D34" s="112">
        <v>17</v>
      </c>
      <c r="E34" s="112"/>
      <c r="F34" s="102">
        <f>D34*E34</f>
        <v>0</v>
      </c>
      <c r="G34" s="58"/>
    </row>
    <row r="35" spans="1:7" s="50" customFormat="1" ht="12.75">
      <c r="A35" s="60"/>
      <c r="B35" s="69"/>
      <c r="C35" s="59"/>
      <c r="D35" s="112"/>
      <c r="E35" s="112"/>
      <c r="F35" s="102"/>
      <c r="G35" s="58"/>
    </row>
    <row r="36" spans="1:7" s="50" customFormat="1" ht="25.5">
      <c r="A36" s="60">
        <v>2.8</v>
      </c>
      <c r="B36" s="57" t="s">
        <v>70</v>
      </c>
      <c r="C36" s="53"/>
      <c r="D36" s="112"/>
      <c r="E36" s="112"/>
      <c r="F36" s="100"/>
      <c r="G36" s="58"/>
    </row>
    <row r="37" spans="1:7" s="50" customFormat="1" ht="12.75">
      <c r="A37" s="60"/>
      <c r="B37" s="69" t="s">
        <v>64</v>
      </c>
      <c r="C37" s="59" t="s">
        <v>41</v>
      </c>
      <c r="D37" s="112">
        <v>240</v>
      </c>
      <c r="E37" s="112"/>
      <c r="F37" s="102">
        <f>D37*E37</f>
        <v>0</v>
      </c>
      <c r="G37" s="58"/>
    </row>
    <row r="38" spans="1:7" s="50" customFormat="1" ht="12.75">
      <c r="A38" s="60"/>
      <c r="B38" s="57"/>
      <c r="C38" s="53"/>
      <c r="D38" s="112"/>
      <c r="E38" s="124"/>
      <c r="F38" s="102"/>
      <c r="G38" s="58"/>
    </row>
    <row r="39" spans="1:7" s="50" customFormat="1" ht="38.25">
      <c r="A39" s="56">
        <v>2.9</v>
      </c>
      <c r="B39" s="57" t="s">
        <v>65</v>
      </c>
      <c r="C39" s="53"/>
      <c r="D39" s="112"/>
      <c r="E39" s="112"/>
      <c r="F39" s="100"/>
      <c r="G39" s="58"/>
    </row>
    <row r="40" spans="1:7" s="50" customFormat="1" ht="12.75">
      <c r="A40" s="60"/>
      <c r="B40" s="69" t="s">
        <v>3</v>
      </c>
      <c r="C40" s="59" t="s">
        <v>42</v>
      </c>
      <c r="D40" s="112">
        <v>297.5</v>
      </c>
      <c r="E40" s="112"/>
      <c r="F40" s="102">
        <f>D40*E40</f>
        <v>0</v>
      </c>
      <c r="G40" s="58"/>
    </row>
    <row r="41" spans="1:7" s="50" customFormat="1" ht="12.75">
      <c r="A41" s="60"/>
      <c r="B41" s="57"/>
      <c r="C41" s="53"/>
      <c r="D41" s="112"/>
      <c r="E41" s="124"/>
      <c r="F41" s="102"/>
      <c r="G41" s="58"/>
    </row>
    <row r="42" spans="1:7" s="50" customFormat="1" ht="25.5">
      <c r="A42" s="71">
        <v>2.1</v>
      </c>
      <c r="B42" s="57" t="s">
        <v>4</v>
      </c>
      <c r="C42" s="59" t="s">
        <v>41</v>
      </c>
      <c r="D42" s="112">
        <v>240</v>
      </c>
      <c r="E42" s="112"/>
      <c r="F42" s="100">
        <f>D42*E42</f>
        <v>0</v>
      </c>
      <c r="G42" s="58"/>
    </row>
    <row r="43" spans="1:7" s="50" customFormat="1" ht="12.75">
      <c r="A43" s="71"/>
      <c r="B43" s="57"/>
      <c r="C43" s="59"/>
      <c r="D43" s="112"/>
      <c r="E43" s="54"/>
      <c r="F43" s="100"/>
      <c r="G43" s="58"/>
    </row>
    <row r="44" spans="1:7" s="50" customFormat="1" ht="25.5">
      <c r="A44" s="71">
        <v>2.11</v>
      </c>
      <c r="B44" s="57" t="s">
        <v>71</v>
      </c>
      <c r="C44" s="59" t="s">
        <v>41</v>
      </c>
      <c r="D44" s="112">
        <v>85</v>
      </c>
      <c r="E44" s="112"/>
      <c r="F44" s="100">
        <f>D44*E44</f>
        <v>0</v>
      </c>
      <c r="G44" s="58"/>
    </row>
    <row r="45" spans="1:7" s="50" customFormat="1" ht="12.75">
      <c r="A45" s="56"/>
      <c r="B45" s="57"/>
      <c r="C45" s="59"/>
      <c r="D45" s="112"/>
      <c r="E45" s="112"/>
      <c r="F45" s="102"/>
      <c r="G45" s="58"/>
    </row>
    <row r="46" spans="1:7" s="50" customFormat="1" ht="13.5" thickBot="1">
      <c r="A46" s="61"/>
      <c r="B46" s="62" t="s">
        <v>45</v>
      </c>
      <c r="C46" s="63"/>
      <c r="D46" s="141"/>
      <c r="E46" s="141"/>
      <c r="F46" s="101">
        <f>SUM(F17:F42)</f>
        <v>0</v>
      </c>
      <c r="G46" s="58"/>
    </row>
    <row r="47" spans="1:7" s="50" customFormat="1" ht="13.5" thickTop="1">
      <c r="A47" s="56"/>
      <c r="B47" s="57"/>
      <c r="C47" s="59"/>
      <c r="D47" s="112"/>
      <c r="E47" s="112"/>
      <c r="F47" s="102"/>
      <c r="G47" s="58"/>
    </row>
    <row r="48" spans="1:7" s="50" customFormat="1" ht="12.75">
      <c r="A48" s="51">
        <v>3</v>
      </c>
      <c r="B48" s="72" t="s">
        <v>66</v>
      </c>
      <c r="C48" s="73"/>
      <c r="D48" s="127"/>
      <c r="E48" s="127"/>
      <c r="F48" s="65"/>
      <c r="G48" s="74"/>
    </row>
    <row r="49" spans="1:7" s="50" customFormat="1" ht="12.75">
      <c r="A49" s="51"/>
      <c r="B49" s="72"/>
      <c r="C49" s="73"/>
      <c r="D49" s="127"/>
      <c r="E49" s="127"/>
      <c r="F49" s="65"/>
      <c r="G49" s="74"/>
    </row>
    <row r="50" spans="1:7" s="50" customFormat="1" ht="38.25">
      <c r="A50" s="60">
        <v>3.1</v>
      </c>
      <c r="B50" s="57" t="s">
        <v>72</v>
      </c>
      <c r="C50" s="59" t="s">
        <v>40</v>
      </c>
      <c r="D50" s="112">
        <v>26</v>
      </c>
      <c r="E50" s="112"/>
      <c r="F50" s="102">
        <f>D50*E50</f>
        <v>0</v>
      </c>
      <c r="G50" s="74"/>
    </row>
    <row r="51" spans="1:7" s="50" customFormat="1" ht="12.75">
      <c r="A51" s="51"/>
      <c r="B51" s="72"/>
      <c r="C51" s="73"/>
      <c r="D51" s="127"/>
      <c r="E51" s="127"/>
      <c r="F51" s="65"/>
      <c r="G51" s="74"/>
    </row>
    <row r="52" spans="1:7" s="50" customFormat="1" ht="25.5">
      <c r="A52" s="56">
        <v>3.2</v>
      </c>
      <c r="B52" s="57" t="s">
        <v>73</v>
      </c>
      <c r="C52" s="59" t="s">
        <v>42</v>
      </c>
      <c r="D52" s="112">
        <v>75</v>
      </c>
      <c r="E52" s="112"/>
      <c r="F52" s="102">
        <f>D52*E52</f>
        <v>0</v>
      </c>
      <c r="G52" s="74"/>
    </row>
    <row r="53" spans="1:7" s="50" customFormat="1" ht="12.75">
      <c r="A53" s="51"/>
      <c r="B53" s="72"/>
      <c r="C53" s="73"/>
      <c r="D53" s="127"/>
      <c r="E53" s="127"/>
      <c r="F53" s="65"/>
      <c r="G53" s="74"/>
    </row>
    <row r="54" spans="1:7" s="50" customFormat="1" ht="25.5">
      <c r="A54" s="60">
        <v>3.3</v>
      </c>
      <c r="B54" s="57" t="s">
        <v>74</v>
      </c>
      <c r="C54" s="59" t="s">
        <v>42</v>
      </c>
      <c r="D54" s="112">
        <v>3</v>
      </c>
      <c r="E54" s="112"/>
      <c r="F54" s="102">
        <f>D54*E54</f>
        <v>0</v>
      </c>
      <c r="G54" s="74"/>
    </row>
    <row r="55" spans="1:7" s="50" customFormat="1" ht="12.75">
      <c r="A55" s="51"/>
      <c r="B55" s="57"/>
      <c r="C55" s="59"/>
      <c r="D55" s="112"/>
      <c r="E55" s="112"/>
      <c r="F55" s="102"/>
      <c r="G55" s="74"/>
    </row>
    <row r="56" spans="1:7" s="50" customFormat="1" ht="25.5">
      <c r="A56" s="56">
        <v>3.4</v>
      </c>
      <c r="B56" s="57" t="s">
        <v>75</v>
      </c>
      <c r="C56" s="59" t="s">
        <v>41</v>
      </c>
      <c r="D56" s="112">
        <v>22</v>
      </c>
      <c r="E56" s="112"/>
      <c r="F56" s="100">
        <f>D56*E56</f>
        <v>0</v>
      </c>
      <c r="G56" s="74"/>
    </row>
    <row r="57" spans="1:7" s="50" customFormat="1" ht="12.75">
      <c r="A57" s="51"/>
      <c r="B57" s="57"/>
      <c r="C57" s="59"/>
      <c r="D57" s="112"/>
      <c r="E57" s="112"/>
      <c r="F57" s="102"/>
      <c r="G57" s="74"/>
    </row>
    <row r="58" spans="1:7" s="50" customFormat="1" ht="25.5">
      <c r="A58" s="56">
        <v>3.5</v>
      </c>
      <c r="B58" s="57" t="s">
        <v>76</v>
      </c>
      <c r="C58" s="59" t="s">
        <v>41</v>
      </c>
      <c r="D58" s="112">
        <v>126</v>
      </c>
      <c r="E58" s="112"/>
      <c r="F58" s="100">
        <f>D58*E58</f>
        <v>0</v>
      </c>
      <c r="G58" s="74"/>
    </row>
    <row r="59" spans="1:7" s="50" customFormat="1" ht="51">
      <c r="A59" s="56"/>
      <c r="B59" s="57" t="s">
        <v>129</v>
      </c>
      <c r="C59" s="59" t="s">
        <v>41</v>
      </c>
      <c r="D59" s="112">
        <v>18</v>
      </c>
      <c r="E59" s="112"/>
      <c r="F59" s="100">
        <f>D59*E59</f>
        <v>0</v>
      </c>
      <c r="G59" s="74"/>
    </row>
    <row r="60" spans="1:7" s="50" customFormat="1" ht="12.75">
      <c r="A60" s="56"/>
      <c r="B60" s="57"/>
      <c r="C60" s="59"/>
      <c r="D60" s="112"/>
      <c r="E60" s="112"/>
      <c r="F60" s="100"/>
      <c r="G60" s="74"/>
    </row>
    <row r="61" spans="1:7" s="50" customFormat="1" ht="51">
      <c r="A61" s="56">
        <v>3.6</v>
      </c>
      <c r="B61" s="57" t="s">
        <v>128</v>
      </c>
      <c r="C61" s="59" t="s">
        <v>41</v>
      </c>
      <c r="D61" s="112">
        <v>3</v>
      </c>
      <c r="E61" s="112"/>
      <c r="F61" s="100">
        <f>D61*E61</f>
        <v>0</v>
      </c>
      <c r="G61" s="74"/>
    </row>
    <row r="62" spans="1:7" s="50" customFormat="1" ht="12.75">
      <c r="A62" s="51"/>
      <c r="B62" s="57"/>
      <c r="C62" s="59"/>
      <c r="D62" s="112"/>
      <c r="E62" s="112"/>
      <c r="F62" s="102"/>
      <c r="G62" s="74"/>
    </row>
    <row r="63" spans="1:7" s="50" customFormat="1" ht="25.5">
      <c r="A63" s="56">
        <v>3.7</v>
      </c>
      <c r="B63" s="57" t="s">
        <v>77</v>
      </c>
      <c r="C63" s="59" t="s">
        <v>5</v>
      </c>
      <c r="D63" s="112">
        <v>970</v>
      </c>
      <c r="E63" s="112"/>
      <c r="F63" s="100">
        <f>D63*E63</f>
        <v>0</v>
      </c>
      <c r="G63" s="74"/>
    </row>
    <row r="64" spans="1:7" s="50" customFormat="1" ht="12.75">
      <c r="A64" s="56"/>
      <c r="B64" s="57"/>
      <c r="C64" s="59"/>
      <c r="D64" s="112"/>
      <c r="E64" s="112"/>
      <c r="F64" s="100"/>
      <c r="G64" s="74"/>
    </row>
    <row r="65" spans="1:7" s="50" customFormat="1" ht="25.5">
      <c r="A65" s="56">
        <v>3.8</v>
      </c>
      <c r="B65" s="57" t="s">
        <v>131</v>
      </c>
      <c r="C65" s="59" t="s">
        <v>5</v>
      </c>
      <c r="D65" s="112">
        <v>85</v>
      </c>
      <c r="E65" s="112"/>
      <c r="F65" s="100">
        <f>D65*E65</f>
        <v>0</v>
      </c>
      <c r="G65" s="74"/>
    </row>
    <row r="66" spans="1:7" s="50" customFormat="1" ht="12.75">
      <c r="A66" s="56"/>
      <c r="B66" s="57"/>
      <c r="C66" s="59"/>
      <c r="D66" s="112"/>
      <c r="E66" s="112"/>
      <c r="F66" s="100"/>
      <c r="G66" s="74"/>
    </row>
    <row r="67" spans="1:7" s="50" customFormat="1" ht="25.5">
      <c r="A67" s="56">
        <v>3.9</v>
      </c>
      <c r="B67" s="57" t="s">
        <v>132</v>
      </c>
      <c r="C67" s="59" t="s">
        <v>42</v>
      </c>
      <c r="D67" s="112">
        <v>150</v>
      </c>
      <c r="E67" s="112"/>
      <c r="F67" s="102">
        <f>D67*E67</f>
        <v>0</v>
      </c>
      <c r="G67" s="74"/>
    </row>
    <row r="68" spans="1:7" s="50" customFormat="1" ht="12.75">
      <c r="A68" s="56"/>
      <c r="B68" s="57"/>
      <c r="C68" s="59"/>
      <c r="D68" s="112"/>
      <c r="E68" s="112"/>
      <c r="F68" s="100"/>
      <c r="G68" s="74"/>
    </row>
    <row r="69" spans="1:7" s="50" customFormat="1" ht="25.5">
      <c r="A69" s="71">
        <v>3.1</v>
      </c>
      <c r="B69" s="57" t="s">
        <v>82</v>
      </c>
      <c r="C69" s="59" t="s">
        <v>5</v>
      </c>
      <c r="D69" s="112">
        <v>1805</v>
      </c>
      <c r="E69" s="112"/>
      <c r="F69" s="100">
        <f>D69*E69</f>
        <v>0</v>
      </c>
      <c r="G69" s="74"/>
    </row>
    <row r="70" spans="1:7" s="50" customFormat="1" ht="12.75">
      <c r="A70" s="56"/>
      <c r="B70" s="57"/>
      <c r="C70" s="59"/>
      <c r="D70" s="112"/>
      <c r="E70" s="112"/>
      <c r="F70" s="100"/>
      <c r="G70" s="74"/>
    </row>
    <row r="71" spans="1:7" s="50" customFormat="1" ht="25.5">
      <c r="A71" s="71">
        <v>3.11</v>
      </c>
      <c r="B71" s="57" t="s">
        <v>78</v>
      </c>
      <c r="C71" s="59" t="s">
        <v>5</v>
      </c>
      <c r="D71" s="112">
        <v>48</v>
      </c>
      <c r="E71" s="112"/>
      <c r="F71" s="100">
        <f>D71*E71</f>
        <v>0</v>
      </c>
      <c r="G71" s="74"/>
    </row>
    <row r="72" spans="1:7" s="50" customFormat="1" ht="25.5">
      <c r="A72" s="56"/>
      <c r="B72" s="57" t="s">
        <v>130</v>
      </c>
      <c r="C72" s="59" t="s">
        <v>42</v>
      </c>
      <c r="D72" s="112">
        <v>3</v>
      </c>
      <c r="E72" s="112"/>
      <c r="F72" s="102">
        <f>D72*E72</f>
        <v>0</v>
      </c>
      <c r="G72" s="74"/>
    </row>
    <row r="73" spans="1:7" s="50" customFormat="1" ht="12.75">
      <c r="A73" s="56"/>
      <c r="B73" s="57"/>
      <c r="C73" s="59"/>
      <c r="D73" s="112"/>
      <c r="E73" s="112"/>
      <c r="F73" s="100"/>
      <c r="G73" s="74"/>
    </row>
    <row r="74" spans="1:7" s="50" customFormat="1" ht="12.75">
      <c r="A74" s="71">
        <v>3.12</v>
      </c>
      <c r="B74" s="57" t="s">
        <v>79</v>
      </c>
      <c r="C74" s="118"/>
      <c r="D74" s="112"/>
      <c r="E74" s="112"/>
      <c r="F74" s="119"/>
      <c r="G74" s="74"/>
    </row>
    <row r="75" spans="1:7" s="50" customFormat="1" ht="38.25">
      <c r="A75" s="71"/>
      <c r="B75" s="57" t="s">
        <v>80</v>
      </c>
      <c r="C75" s="59" t="s">
        <v>41</v>
      </c>
      <c r="D75" s="112">
        <v>100</v>
      </c>
      <c r="E75" s="112"/>
      <c r="F75" s="100">
        <f>D75*E75</f>
        <v>0</v>
      </c>
      <c r="G75" s="74"/>
    </row>
    <row r="76" spans="1:7" s="50" customFormat="1" ht="12.75">
      <c r="A76" s="71"/>
      <c r="B76" s="57"/>
      <c r="C76" s="59"/>
      <c r="D76" s="112"/>
      <c r="E76" s="112"/>
      <c r="F76" s="100"/>
      <c r="G76" s="74"/>
    </row>
    <row r="77" spans="1:7" s="50" customFormat="1" ht="25.5">
      <c r="A77" s="71">
        <v>3.13</v>
      </c>
      <c r="B77" s="57" t="s">
        <v>81</v>
      </c>
      <c r="C77" s="59" t="s">
        <v>41</v>
      </c>
      <c r="D77" s="112">
        <v>33</v>
      </c>
      <c r="E77" s="112"/>
      <c r="F77" s="100">
        <f>D77*E77</f>
        <v>0</v>
      </c>
      <c r="G77" s="74"/>
    </row>
    <row r="78" spans="1:7" s="50" customFormat="1" ht="12.75">
      <c r="A78" s="71"/>
      <c r="B78" s="57"/>
      <c r="C78" s="59"/>
      <c r="D78" s="112"/>
      <c r="E78" s="112"/>
      <c r="F78" s="100"/>
      <c r="G78" s="74"/>
    </row>
    <row r="79" spans="1:7" s="50" customFormat="1" ht="25.5">
      <c r="A79" s="71">
        <v>3.14</v>
      </c>
      <c r="B79" s="57" t="s">
        <v>83</v>
      </c>
      <c r="C79" s="59" t="s">
        <v>41</v>
      </c>
      <c r="D79" s="112">
        <v>7</v>
      </c>
      <c r="E79" s="112"/>
      <c r="F79" s="100">
        <f>D79*E79</f>
        <v>0</v>
      </c>
      <c r="G79" s="74"/>
    </row>
    <row r="80" spans="1:7" s="50" customFormat="1" ht="12.75">
      <c r="A80" s="71"/>
      <c r="B80" s="57"/>
      <c r="C80" s="59"/>
      <c r="D80" s="112"/>
      <c r="E80" s="112"/>
      <c r="F80" s="100"/>
      <c r="G80" s="74"/>
    </row>
    <row r="81" spans="1:7" s="50" customFormat="1" ht="25.5">
      <c r="A81" s="71">
        <v>3.15</v>
      </c>
      <c r="B81" s="57" t="s">
        <v>84</v>
      </c>
      <c r="C81" s="59" t="s">
        <v>41</v>
      </c>
      <c r="D81" s="112">
        <v>7</v>
      </c>
      <c r="E81" s="112"/>
      <c r="F81" s="100">
        <f>D81*E81</f>
        <v>0</v>
      </c>
      <c r="G81" s="74"/>
    </row>
    <row r="82" spans="1:7" s="50" customFormat="1" ht="12.75">
      <c r="A82" s="71"/>
      <c r="B82" s="57"/>
      <c r="C82" s="59"/>
      <c r="D82" s="112"/>
      <c r="E82" s="54"/>
      <c r="F82" s="100"/>
      <c r="G82" s="74"/>
    </row>
    <row r="83" spans="1:7" s="50" customFormat="1" ht="25.5">
      <c r="A83" s="120">
        <v>3.16</v>
      </c>
      <c r="B83" s="88" t="s">
        <v>85</v>
      </c>
      <c r="C83" s="118" t="s">
        <v>40</v>
      </c>
      <c r="D83" s="112">
        <v>3</v>
      </c>
      <c r="E83" s="112"/>
      <c r="F83" s="119">
        <f>D83*E83</f>
        <v>0</v>
      </c>
      <c r="G83" s="74"/>
    </row>
    <row r="84" spans="1:7" s="50" customFormat="1" ht="12.75">
      <c r="A84" s="120"/>
      <c r="B84" s="88"/>
      <c r="C84" s="118"/>
      <c r="D84" s="112"/>
      <c r="E84" s="112"/>
      <c r="F84" s="119"/>
      <c r="G84" s="74"/>
    </row>
    <row r="85" spans="1:7" s="50" customFormat="1" ht="25.5">
      <c r="A85" s="120">
        <v>3.17</v>
      </c>
      <c r="B85" s="88" t="s">
        <v>86</v>
      </c>
      <c r="C85" s="118" t="s">
        <v>62</v>
      </c>
      <c r="D85" s="112">
        <v>1</v>
      </c>
      <c r="E85" s="112"/>
      <c r="F85" s="119">
        <f>D85*E85</f>
        <v>0</v>
      </c>
      <c r="G85" s="74"/>
    </row>
    <row r="86" spans="1:7" s="50" customFormat="1" ht="12.75">
      <c r="A86" s="120"/>
      <c r="B86" s="88"/>
      <c r="C86" s="118"/>
      <c r="D86" s="112"/>
      <c r="E86" s="112"/>
      <c r="F86" s="119"/>
      <c r="G86" s="74"/>
    </row>
    <row r="87" spans="1:7" s="50" customFormat="1" ht="38.25">
      <c r="A87" s="137">
        <v>3.16</v>
      </c>
      <c r="B87" s="123" t="s">
        <v>87</v>
      </c>
      <c r="C87" s="118" t="s">
        <v>62</v>
      </c>
      <c r="D87" s="112">
        <v>1</v>
      </c>
      <c r="E87" s="112"/>
      <c r="F87" s="119">
        <f>D87*E87</f>
        <v>0</v>
      </c>
      <c r="G87" s="74"/>
    </row>
    <row r="88" spans="1:7" s="50" customFormat="1" ht="12.75">
      <c r="A88" s="137"/>
      <c r="B88" s="123"/>
      <c r="C88" s="118"/>
      <c r="D88" s="112"/>
      <c r="E88" s="112"/>
      <c r="F88" s="119"/>
      <c r="G88" s="74"/>
    </row>
    <row r="89" spans="1:7" s="50" customFormat="1" ht="25.5">
      <c r="A89" s="137">
        <v>3.17</v>
      </c>
      <c r="B89" s="123" t="s">
        <v>88</v>
      </c>
      <c r="C89" s="118" t="s">
        <v>62</v>
      </c>
      <c r="D89" s="112">
        <v>1</v>
      </c>
      <c r="E89" s="112"/>
      <c r="F89" s="119">
        <f>D89*E89</f>
        <v>0</v>
      </c>
      <c r="G89" s="74"/>
    </row>
    <row r="90" spans="1:7" s="50" customFormat="1" ht="12.75">
      <c r="A90" s="137"/>
      <c r="B90" s="123"/>
      <c r="C90" s="118"/>
      <c r="D90" s="112"/>
      <c r="E90" s="112"/>
      <c r="F90" s="119"/>
      <c r="G90" s="74"/>
    </row>
    <row r="91" spans="1:7" s="50" customFormat="1" ht="25.5">
      <c r="A91" s="137">
        <v>3.19</v>
      </c>
      <c r="B91" s="123" t="s">
        <v>89</v>
      </c>
      <c r="C91" s="118" t="s">
        <v>62</v>
      </c>
      <c r="D91" s="112">
        <v>1</v>
      </c>
      <c r="E91" s="112"/>
      <c r="F91" s="119">
        <f>D91*E91</f>
        <v>0</v>
      </c>
      <c r="G91" s="74"/>
    </row>
    <row r="92" spans="1:7" s="50" customFormat="1" ht="12.75">
      <c r="A92" s="137"/>
      <c r="B92" s="123"/>
      <c r="C92" s="118"/>
      <c r="D92" s="112"/>
      <c r="E92" s="112"/>
      <c r="F92" s="119"/>
      <c r="G92" s="74"/>
    </row>
    <row r="93" spans="1:7" s="50" customFormat="1" ht="25.5">
      <c r="A93" s="137">
        <v>3.2</v>
      </c>
      <c r="B93" s="123" t="s">
        <v>90</v>
      </c>
      <c r="C93" s="118" t="s">
        <v>62</v>
      </c>
      <c r="D93" s="112">
        <v>1</v>
      </c>
      <c r="E93" s="112"/>
      <c r="F93" s="119">
        <f>D93*E93</f>
        <v>0</v>
      </c>
      <c r="G93" s="74"/>
    </row>
    <row r="94" spans="1:7" s="50" customFormat="1" ht="12.75">
      <c r="A94" s="137"/>
      <c r="B94" s="123"/>
      <c r="C94" s="118"/>
      <c r="D94" s="112"/>
      <c r="E94" s="112"/>
      <c r="F94" s="119"/>
      <c r="G94" s="74"/>
    </row>
    <row r="95" spans="1:7" s="50" customFormat="1" ht="25.5">
      <c r="A95" s="137">
        <v>3.21</v>
      </c>
      <c r="B95" s="123" t="s">
        <v>92</v>
      </c>
      <c r="C95" s="118" t="s">
        <v>62</v>
      </c>
      <c r="D95" s="112">
        <v>1</v>
      </c>
      <c r="E95" s="112"/>
      <c r="F95" s="119">
        <f>D95*E95</f>
        <v>0</v>
      </c>
      <c r="G95" s="74"/>
    </row>
    <row r="96" spans="1:7" s="50" customFormat="1" ht="12.75">
      <c r="A96" s="137"/>
      <c r="B96" s="123"/>
      <c r="C96" s="118"/>
      <c r="D96" s="112"/>
      <c r="E96" s="112"/>
      <c r="F96" s="119"/>
      <c r="G96" s="74"/>
    </row>
    <row r="97" spans="1:7" s="50" customFormat="1" ht="25.5">
      <c r="A97" s="137">
        <v>3.23</v>
      </c>
      <c r="B97" s="123" t="s">
        <v>91</v>
      </c>
      <c r="C97" s="118" t="s">
        <v>62</v>
      </c>
      <c r="D97" s="112">
        <v>2</v>
      </c>
      <c r="E97" s="112"/>
      <c r="F97" s="119">
        <f>D97*E97</f>
        <v>0</v>
      </c>
      <c r="G97" s="74"/>
    </row>
    <row r="98" spans="1:7" s="50" customFormat="1" ht="12.75">
      <c r="A98" s="137"/>
      <c r="B98" s="123"/>
      <c r="C98" s="118"/>
      <c r="D98" s="112"/>
      <c r="E98" s="112"/>
      <c r="F98" s="119"/>
      <c r="G98" s="74"/>
    </row>
    <row r="99" spans="1:7" s="50" customFormat="1" ht="25.5">
      <c r="A99" s="137">
        <v>3.24</v>
      </c>
      <c r="B99" s="123" t="s">
        <v>93</v>
      </c>
      <c r="C99" s="118" t="s">
        <v>62</v>
      </c>
      <c r="D99" s="112">
        <v>1</v>
      </c>
      <c r="E99" s="112"/>
      <c r="F99" s="119">
        <f>D99*E99</f>
        <v>0</v>
      </c>
      <c r="G99" s="74"/>
    </row>
    <row r="100" spans="1:7" s="50" customFormat="1" ht="12.75">
      <c r="A100" s="137"/>
      <c r="B100" s="123"/>
      <c r="C100" s="118"/>
      <c r="D100" s="112"/>
      <c r="E100" s="112"/>
      <c r="F100" s="119"/>
      <c r="G100" s="74"/>
    </row>
    <row r="101" spans="1:7" s="50" customFormat="1" ht="25.5">
      <c r="A101" s="137">
        <v>3.25</v>
      </c>
      <c r="B101" s="123" t="s">
        <v>94</v>
      </c>
      <c r="C101" s="118" t="s">
        <v>41</v>
      </c>
      <c r="D101" s="112">
        <v>2</v>
      </c>
      <c r="E101" s="112"/>
      <c r="F101" s="119">
        <f>D101*E101</f>
        <v>0</v>
      </c>
      <c r="G101" s="74"/>
    </row>
    <row r="102" spans="1:7" s="50" customFormat="1" ht="12.75">
      <c r="A102" s="137"/>
      <c r="B102" s="123"/>
      <c r="C102" s="118"/>
      <c r="D102" s="112"/>
      <c r="E102" s="112"/>
      <c r="F102" s="119"/>
      <c r="G102" s="74"/>
    </row>
    <row r="103" spans="1:7" s="50" customFormat="1" ht="25.5">
      <c r="A103" s="137">
        <v>3.26</v>
      </c>
      <c r="B103" s="123" t="s">
        <v>95</v>
      </c>
      <c r="C103" s="118" t="s">
        <v>41</v>
      </c>
      <c r="D103" s="112">
        <v>2</v>
      </c>
      <c r="E103" s="112"/>
      <c r="F103" s="119">
        <f>D103*E103</f>
        <v>0</v>
      </c>
      <c r="G103" s="74"/>
    </row>
    <row r="104" spans="1:7" s="50" customFormat="1" ht="12.75">
      <c r="A104" s="137"/>
      <c r="B104" s="123"/>
      <c r="C104" s="118"/>
      <c r="D104" s="112"/>
      <c r="E104" s="112"/>
      <c r="F104" s="119"/>
      <c r="G104" s="74"/>
    </row>
    <row r="105" spans="1:7" s="50" customFormat="1" ht="25.5">
      <c r="A105" s="137">
        <v>3.27</v>
      </c>
      <c r="B105" s="123" t="s">
        <v>96</v>
      </c>
      <c r="C105" s="118" t="s">
        <v>41</v>
      </c>
      <c r="D105" s="112">
        <v>2</v>
      </c>
      <c r="E105" s="112"/>
      <c r="F105" s="119">
        <f>D105*E105</f>
        <v>0</v>
      </c>
      <c r="G105" s="74"/>
    </row>
    <row r="106" spans="1:7" s="50" customFormat="1" ht="12.75">
      <c r="A106" s="137"/>
      <c r="B106" s="123"/>
      <c r="C106" s="118"/>
      <c r="D106" s="112"/>
      <c r="E106" s="112"/>
      <c r="F106" s="119"/>
      <c r="G106" s="74"/>
    </row>
    <row r="107" spans="1:7" s="50" customFormat="1" ht="25.5">
      <c r="A107" s="137">
        <v>3.8</v>
      </c>
      <c r="B107" s="123" t="s">
        <v>97</v>
      </c>
      <c r="C107" s="118" t="s">
        <v>40</v>
      </c>
      <c r="D107" s="112">
        <v>15</v>
      </c>
      <c r="E107" s="112"/>
      <c r="F107" s="119">
        <f>D107*E107</f>
        <v>0</v>
      </c>
      <c r="G107" s="74"/>
    </row>
    <row r="108" spans="1:7" s="50" customFormat="1" ht="12.75">
      <c r="A108" s="137"/>
      <c r="B108" s="123"/>
      <c r="C108" s="118"/>
      <c r="D108" s="112"/>
      <c r="E108" s="112"/>
      <c r="F108" s="119"/>
      <c r="G108" s="74"/>
    </row>
    <row r="109" spans="1:7" s="50" customFormat="1" ht="13.5" thickBot="1">
      <c r="A109" s="138"/>
      <c r="B109" s="139" t="s">
        <v>107</v>
      </c>
      <c r="C109" s="140"/>
      <c r="D109" s="141"/>
      <c r="E109" s="141"/>
      <c r="F109" s="142">
        <f>SUM(F50:F108)</f>
        <v>0</v>
      </c>
      <c r="G109" s="55"/>
    </row>
    <row r="110" spans="1:7" s="50" customFormat="1" ht="13.5" thickTop="1">
      <c r="A110" s="130"/>
      <c r="B110" s="88"/>
      <c r="C110" s="135"/>
      <c r="D110" s="112"/>
      <c r="E110" s="124"/>
      <c r="F110" s="103"/>
      <c r="G110" s="58"/>
    </row>
    <row r="111" spans="1:7" s="50" customFormat="1" ht="12.75">
      <c r="A111" s="83"/>
      <c r="B111" s="84"/>
      <c r="C111" s="85"/>
      <c r="D111" s="86"/>
      <c r="E111" s="86"/>
      <c r="F111" s="103"/>
      <c r="G111" s="76"/>
    </row>
    <row r="112" spans="1:7" s="50" customFormat="1" ht="12.75">
      <c r="A112" s="80">
        <v>4</v>
      </c>
      <c r="B112" s="91" t="s">
        <v>0</v>
      </c>
      <c r="C112" s="53"/>
      <c r="D112" s="54"/>
      <c r="E112" s="110"/>
      <c r="F112" s="100"/>
      <c r="G112" s="58"/>
    </row>
    <row r="113" spans="1:7" s="50" customFormat="1" ht="12.75">
      <c r="A113" s="56"/>
      <c r="B113" s="46"/>
      <c r="C113" s="53"/>
      <c r="D113" s="54"/>
      <c r="E113" s="110"/>
      <c r="F113" s="100"/>
      <c r="G113" s="58"/>
    </row>
    <row r="114" spans="1:7" s="50" customFormat="1" ht="44.25" customHeight="1">
      <c r="A114" s="56">
        <v>4.1</v>
      </c>
      <c r="B114" s="57" t="s">
        <v>54</v>
      </c>
      <c r="C114" s="53"/>
      <c r="D114" s="54"/>
      <c r="E114" s="110"/>
      <c r="F114" s="100"/>
      <c r="G114" s="58"/>
    </row>
    <row r="115" spans="1:7" s="50" customFormat="1" ht="16.5" customHeight="1">
      <c r="A115" s="56"/>
      <c r="B115" s="57"/>
      <c r="C115" s="53"/>
      <c r="D115" s="54"/>
      <c r="E115" s="110"/>
      <c r="F115" s="100"/>
      <c r="G115" s="58"/>
    </row>
    <row r="116" spans="1:7" s="50" customFormat="1" ht="12.75">
      <c r="A116" s="56"/>
      <c r="B116" s="52" t="s">
        <v>46</v>
      </c>
      <c r="C116" s="53"/>
      <c r="D116" s="54"/>
      <c r="E116" s="110"/>
      <c r="F116" s="100"/>
      <c r="G116" s="58"/>
    </row>
    <row r="117" spans="1:7" s="50" customFormat="1" ht="12.75">
      <c r="A117" s="56"/>
      <c r="B117" s="52"/>
      <c r="C117" s="53"/>
      <c r="D117" s="54"/>
      <c r="E117" s="110"/>
      <c r="F117" s="100"/>
      <c r="G117" s="58"/>
    </row>
    <row r="118" spans="1:9" s="50" customFormat="1" ht="25.5">
      <c r="A118" s="56">
        <f>SUM(A114+0.1)</f>
        <v>4.199999999999999</v>
      </c>
      <c r="B118" s="57" t="s">
        <v>114</v>
      </c>
      <c r="C118" s="53" t="s">
        <v>62</v>
      </c>
      <c r="D118" s="112">
        <v>1</v>
      </c>
      <c r="E118" s="124"/>
      <c r="F118" s="102">
        <f>D118*E118</f>
        <v>0</v>
      </c>
      <c r="G118" s="58"/>
      <c r="I118" s="70"/>
    </row>
    <row r="119" spans="1:9" s="50" customFormat="1" ht="12.75">
      <c r="A119" s="56"/>
      <c r="B119" s="57"/>
      <c r="C119" s="53"/>
      <c r="D119" s="112"/>
      <c r="E119" s="124"/>
      <c r="F119" s="102"/>
      <c r="G119" s="58"/>
      <c r="I119" s="70"/>
    </row>
    <row r="120" spans="1:9" s="50" customFormat="1" ht="25.5">
      <c r="A120" s="56">
        <f aca="true" t="shared" si="0" ref="A120:A132">SUM(A118+0.1)</f>
        <v>4.299999999999999</v>
      </c>
      <c r="B120" s="57" t="s">
        <v>113</v>
      </c>
      <c r="C120" s="53" t="s">
        <v>62</v>
      </c>
      <c r="D120" s="112">
        <v>2</v>
      </c>
      <c r="E120" s="124"/>
      <c r="F120" s="102">
        <f>D120*E120</f>
        <v>0</v>
      </c>
      <c r="G120" s="58"/>
      <c r="I120" s="70"/>
    </row>
    <row r="121" spans="1:9" s="50" customFormat="1" ht="12.75">
      <c r="A121" s="56"/>
      <c r="B121" s="57"/>
      <c r="C121" s="53"/>
      <c r="D121" s="112"/>
      <c r="E121" s="124"/>
      <c r="F121" s="102"/>
      <c r="G121" s="58"/>
      <c r="I121" s="70"/>
    </row>
    <row r="122" spans="1:9" s="50" customFormat="1" ht="25.5">
      <c r="A122" s="56">
        <f t="shared" si="0"/>
        <v>4.399999999999999</v>
      </c>
      <c r="B122" s="57" t="s">
        <v>112</v>
      </c>
      <c r="C122" s="53" t="s">
        <v>62</v>
      </c>
      <c r="D122" s="112">
        <v>1</v>
      </c>
      <c r="E122" s="124"/>
      <c r="F122" s="102">
        <f>D122*E122</f>
        <v>0</v>
      </c>
      <c r="G122" s="58"/>
      <c r="I122" s="70"/>
    </row>
    <row r="123" spans="1:9" s="50" customFormat="1" ht="12.75">
      <c r="A123" s="56"/>
      <c r="B123" s="57"/>
      <c r="C123" s="53"/>
      <c r="D123" s="112"/>
      <c r="E123" s="124"/>
      <c r="F123" s="102"/>
      <c r="G123" s="58"/>
      <c r="I123" s="70"/>
    </row>
    <row r="124" spans="1:9" s="50" customFormat="1" ht="12.75">
      <c r="A124" s="56">
        <f t="shared" si="0"/>
        <v>4.499999999999998</v>
      </c>
      <c r="B124" s="57" t="s">
        <v>115</v>
      </c>
      <c r="C124" s="53" t="s">
        <v>62</v>
      </c>
      <c r="D124" s="112">
        <v>4</v>
      </c>
      <c r="E124" s="124"/>
      <c r="F124" s="102">
        <f>D124*E124</f>
        <v>0</v>
      </c>
      <c r="G124" s="58"/>
      <c r="I124" s="70"/>
    </row>
    <row r="125" spans="1:9" s="50" customFormat="1" ht="12.75">
      <c r="A125" s="56"/>
      <c r="B125" s="57"/>
      <c r="C125" s="53"/>
      <c r="D125" s="112"/>
      <c r="E125" s="124"/>
      <c r="F125" s="102"/>
      <c r="G125" s="58"/>
      <c r="I125" s="70"/>
    </row>
    <row r="126" spans="1:9" s="50" customFormat="1" ht="12.75">
      <c r="A126" s="56">
        <f t="shared" si="0"/>
        <v>4.599999999999998</v>
      </c>
      <c r="B126" s="57" t="s">
        <v>116</v>
      </c>
      <c r="C126" s="53" t="s">
        <v>62</v>
      </c>
      <c r="D126" s="112">
        <v>1</v>
      </c>
      <c r="E126" s="124"/>
      <c r="F126" s="102">
        <f>D126*E126</f>
        <v>0</v>
      </c>
      <c r="G126" s="58"/>
      <c r="I126" s="70"/>
    </row>
    <row r="127" spans="1:9" s="50" customFormat="1" ht="12.75">
      <c r="A127" s="56"/>
      <c r="B127" s="57"/>
      <c r="C127" s="53"/>
      <c r="D127" s="112"/>
      <c r="E127" s="124"/>
      <c r="F127" s="102"/>
      <c r="G127" s="58"/>
      <c r="I127" s="70"/>
    </row>
    <row r="128" spans="1:9" s="50" customFormat="1" ht="12.75">
      <c r="A128" s="56">
        <f t="shared" si="0"/>
        <v>4.6999999999999975</v>
      </c>
      <c r="B128" s="57" t="s">
        <v>117</v>
      </c>
      <c r="C128" s="53" t="s">
        <v>62</v>
      </c>
      <c r="D128" s="112">
        <v>1</v>
      </c>
      <c r="E128" s="124"/>
      <c r="F128" s="102">
        <f>D128*E128</f>
        <v>0</v>
      </c>
      <c r="G128" s="58"/>
      <c r="I128" s="70"/>
    </row>
    <row r="129" spans="1:9" s="50" customFormat="1" ht="12.75">
      <c r="A129" s="56"/>
      <c r="B129" s="57"/>
      <c r="C129" s="53"/>
      <c r="D129" s="112"/>
      <c r="E129" s="124"/>
      <c r="F129" s="102"/>
      <c r="G129" s="58"/>
      <c r="I129" s="70"/>
    </row>
    <row r="130" spans="1:9" s="50" customFormat="1" ht="12.75">
      <c r="A130" s="56">
        <f t="shared" si="0"/>
        <v>4.799999999999997</v>
      </c>
      <c r="B130" s="57" t="s">
        <v>118</v>
      </c>
      <c r="C130" s="53" t="s">
        <v>62</v>
      </c>
      <c r="D130" s="112">
        <v>1</v>
      </c>
      <c r="E130" s="124"/>
      <c r="F130" s="102">
        <f>D130*E130</f>
        <v>0</v>
      </c>
      <c r="G130" s="58"/>
      <c r="I130" s="70"/>
    </row>
    <row r="131" spans="1:9" s="50" customFormat="1" ht="12.75">
      <c r="A131" s="56"/>
      <c r="B131" s="57"/>
      <c r="C131" s="53"/>
      <c r="D131" s="112"/>
      <c r="E131" s="124"/>
      <c r="F131" s="102"/>
      <c r="G131" s="58"/>
      <c r="I131" s="70"/>
    </row>
    <row r="132" spans="1:9" s="50" customFormat="1" ht="25.5">
      <c r="A132" s="56">
        <f t="shared" si="0"/>
        <v>4.899999999999997</v>
      </c>
      <c r="B132" s="57" t="s">
        <v>136</v>
      </c>
      <c r="C132" s="53"/>
      <c r="D132" s="112"/>
      <c r="E132" s="124"/>
      <c r="F132" s="102"/>
      <c r="G132" s="58"/>
      <c r="I132" s="70"/>
    </row>
    <row r="133" spans="1:9" s="50" customFormat="1" ht="12.75">
      <c r="A133" s="56"/>
      <c r="B133" s="57"/>
      <c r="C133" s="53" t="s">
        <v>62</v>
      </c>
      <c r="D133" s="112">
        <v>1</v>
      </c>
      <c r="E133" s="124"/>
      <c r="F133" s="102">
        <f>D133*E133</f>
        <v>0</v>
      </c>
      <c r="G133" s="58"/>
      <c r="I133" s="70"/>
    </row>
    <row r="134" spans="1:9" s="50" customFormat="1" ht="12.75">
      <c r="A134" s="56"/>
      <c r="B134" s="57"/>
      <c r="C134" s="53"/>
      <c r="D134" s="112"/>
      <c r="E134" s="124"/>
      <c r="F134" s="102"/>
      <c r="G134" s="58"/>
      <c r="I134" s="70"/>
    </row>
    <row r="135" spans="1:9" s="50" customFormat="1" ht="12.75">
      <c r="A135" s="71">
        <v>4.1</v>
      </c>
      <c r="B135" s="57" t="s">
        <v>138</v>
      </c>
      <c r="C135" s="53" t="s">
        <v>62</v>
      </c>
      <c r="D135" s="54">
        <v>4</v>
      </c>
      <c r="E135" s="110"/>
      <c r="F135" s="102">
        <f>D135*E135</f>
        <v>0</v>
      </c>
      <c r="G135" s="58"/>
      <c r="I135" s="70"/>
    </row>
    <row r="136" spans="1:9" s="50" customFormat="1" ht="12.75">
      <c r="A136" s="56"/>
      <c r="B136" s="46"/>
      <c r="C136" s="53"/>
      <c r="D136" s="54"/>
      <c r="E136" s="110"/>
      <c r="F136" s="102"/>
      <c r="G136" s="58"/>
      <c r="I136" s="70"/>
    </row>
    <row r="137" spans="1:9" s="50" customFormat="1" ht="12.75">
      <c r="A137" s="56"/>
      <c r="B137" s="52" t="s">
        <v>47</v>
      </c>
      <c r="C137" s="53"/>
      <c r="D137" s="54"/>
      <c r="E137" s="110"/>
      <c r="F137" s="102"/>
      <c r="G137" s="58"/>
      <c r="I137" s="70"/>
    </row>
    <row r="138" spans="1:9" s="50" customFormat="1" ht="38.25">
      <c r="A138" s="71">
        <v>4.11</v>
      </c>
      <c r="B138" s="57" t="s">
        <v>123</v>
      </c>
      <c r="C138" s="53" t="s">
        <v>62</v>
      </c>
      <c r="D138" s="54">
        <v>1</v>
      </c>
      <c r="E138" s="110"/>
      <c r="F138" s="102">
        <f>D138*E138</f>
        <v>0</v>
      </c>
      <c r="G138" s="58"/>
      <c r="I138" s="70"/>
    </row>
    <row r="139" spans="1:9" s="50" customFormat="1" ht="12.75">
      <c r="A139" s="56"/>
      <c r="B139" s="57"/>
      <c r="C139" s="53"/>
      <c r="D139" s="54"/>
      <c r="E139" s="110"/>
      <c r="F139" s="102"/>
      <c r="G139" s="58"/>
      <c r="I139" s="70"/>
    </row>
    <row r="140" spans="1:9" s="50" customFormat="1" ht="38.25">
      <c r="A140" s="71">
        <f>SUM(A138+0.1)</f>
        <v>4.21</v>
      </c>
      <c r="B140" s="57" t="s">
        <v>122</v>
      </c>
      <c r="C140" s="53" t="s">
        <v>62</v>
      </c>
      <c r="D140" s="54">
        <v>1</v>
      </c>
      <c r="E140" s="110"/>
      <c r="F140" s="102">
        <f>D140*E140</f>
        <v>0</v>
      </c>
      <c r="G140" s="58"/>
      <c r="I140" s="70"/>
    </row>
    <row r="141" spans="1:9" s="50" customFormat="1" ht="12.75">
      <c r="A141" s="71"/>
      <c r="B141" s="57"/>
      <c r="C141" s="53"/>
      <c r="D141" s="54"/>
      <c r="E141" s="110"/>
      <c r="F141" s="102"/>
      <c r="G141" s="58"/>
      <c r="I141" s="70"/>
    </row>
    <row r="142" spans="1:9" s="50" customFormat="1" ht="12.75">
      <c r="A142" s="71">
        <f>SUM(A140+0.01)</f>
        <v>4.22</v>
      </c>
      <c r="B142" s="57" t="s">
        <v>116</v>
      </c>
      <c r="C142" s="53" t="s">
        <v>62</v>
      </c>
      <c r="D142" s="54">
        <v>1</v>
      </c>
      <c r="E142" s="124"/>
      <c r="F142" s="102">
        <f>D142*E142</f>
        <v>0</v>
      </c>
      <c r="G142" s="58"/>
      <c r="I142" s="70"/>
    </row>
    <row r="143" spans="1:9" s="50" customFormat="1" ht="12.75">
      <c r="A143" s="71"/>
      <c r="B143" s="57"/>
      <c r="C143" s="53"/>
      <c r="D143" s="54"/>
      <c r="E143" s="124"/>
      <c r="F143" s="102"/>
      <c r="G143" s="58"/>
      <c r="I143" s="70"/>
    </row>
    <row r="144" spans="1:9" s="50" customFormat="1" ht="12.75">
      <c r="A144" s="71">
        <f aca="true" t="shared" si="1" ref="A144:A154">SUM(A142+0.01)</f>
        <v>4.2299999999999995</v>
      </c>
      <c r="B144" s="57" t="s">
        <v>117</v>
      </c>
      <c r="C144" s="53" t="s">
        <v>62</v>
      </c>
      <c r="D144" s="54">
        <v>1</v>
      </c>
      <c r="E144" s="124"/>
      <c r="F144" s="102">
        <f>D144*E144</f>
        <v>0</v>
      </c>
      <c r="G144" s="58"/>
      <c r="I144" s="70"/>
    </row>
    <row r="145" spans="1:9" s="50" customFormat="1" ht="12.75">
      <c r="A145" s="71"/>
      <c r="B145" s="57"/>
      <c r="C145" s="53"/>
      <c r="D145" s="54"/>
      <c r="E145" s="124"/>
      <c r="F145" s="102"/>
      <c r="G145" s="58"/>
      <c r="I145" s="70"/>
    </row>
    <row r="146" spans="1:9" s="50" customFormat="1" ht="12.75">
      <c r="A146" s="71">
        <f t="shared" si="1"/>
        <v>4.239999999999999</v>
      </c>
      <c r="B146" s="57" t="s">
        <v>121</v>
      </c>
      <c r="C146" s="53" t="s">
        <v>62</v>
      </c>
      <c r="D146" s="54">
        <v>1</v>
      </c>
      <c r="E146" s="124"/>
      <c r="F146" s="102">
        <f>D146*E146</f>
        <v>0</v>
      </c>
      <c r="G146" s="58"/>
      <c r="I146" s="70"/>
    </row>
    <row r="147" spans="1:9" s="50" customFormat="1" ht="12.75">
      <c r="A147" s="71"/>
      <c r="B147" s="57"/>
      <c r="C147" s="53"/>
      <c r="D147" s="54"/>
      <c r="E147" s="124"/>
      <c r="F147" s="102"/>
      <c r="G147" s="58"/>
      <c r="I147" s="70"/>
    </row>
    <row r="148" spans="1:9" s="50" customFormat="1" ht="12.75">
      <c r="A148" s="71">
        <f t="shared" si="1"/>
        <v>4.249999999999999</v>
      </c>
      <c r="B148" s="57" t="s">
        <v>120</v>
      </c>
      <c r="C148" s="53" t="s">
        <v>62</v>
      </c>
      <c r="D148" s="54">
        <v>1</v>
      </c>
      <c r="E148" s="124"/>
      <c r="F148" s="102">
        <f>D148*E148</f>
        <v>0</v>
      </c>
      <c r="G148" s="58"/>
      <c r="I148" s="70"/>
    </row>
    <row r="149" spans="1:9" s="50" customFormat="1" ht="12.75">
      <c r="A149" s="71"/>
      <c r="B149" s="57"/>
      <c r="C149" s="53"/>
      <c r="D149" s="54"/>
      <c r="E149" s="124"/>
      <c r="F149" s="102"/>
      <c r="G149" s="58"/>
      <c r="I149" s="70"/>
    </row>
    <row r="150" spans="1:9" s="50" customFormat="1" ht="25.5">
      <c r="A150" s="71">
        <f t="shared" si="1"/>
        <v>4.259999999999999</v>
      </c>
      <c r="B150" s="57" t="s">
        <v>137</v>
      </c>
      <c r="C150" s="53" t="s">
        <v>62</v>
      </c>
      <c r="D150" s="54">
        <v>1</v>
      </c>
      <c r="E150" s="124"/>
      <c r="F150" s="102">
        <f>D150*E150</f>
        <v>0</v>
      </c>
      <c r="G150" s="58"/>
      <c r="I150" s="70"/>
    </row>
    <row r="151" spans="1:9" s="50" customFormat="1" ht="12.75">
      <c r="A151" s="71"/>
      <c r="B151" s="46"/>
      <c r="C151" s="53"/>
      <c r="D151" s="54"/>
      <c r="E151" s="124"/>
      <c r="F151" s="102"/>
      <c r="G151" s="58"/>
      <c r="I151" s="70"/>
    </row>
    <row r="152" spans="1:9" s="50" customFormat="1" ht="12.75">
      <c r="A152" s="71">
        <f t="shared" si="1"/>
        <v>4.269999999999999</v>
      </c>
      <c r="B152" s="57" t="s">
        <v>119</v>
      </c>
      <c r="C152" s="53" t="s">
        <v>62</v>
      </c>
      <c r="D152" s="54">
        <v>1</v>
      </c>
      <c r="E152" s="124"/>
      <c r="F152" s="102">
        <f>D152*E152</f>
        <v>0</v>
      </c>
      <c r="G152" s="58"/>
      <c r="I152" s="70"/>
    </row>
    <row r="153" spans="1:9" s="50" customFormat="1" ht="12.75">
      <c r="A153" s="71"/>
      <c r="B153" s="57"/>
      <c r="C153" s="53"/>
      <c r="D153" s="54"/>
      <c r="E153" s="124"/>
      <c r="F153" s="102"/>
      <c r="G153" s="58"/>
      <c r="I153" s="70"/>
    </row>
    <row r="154" spans="1:9" s="50" customFormat="1" ht="12.75">
      <c r="A154" s="71">
        <f t="shared" si="1"/>
        <v>4.2799999999999985</v>
      </c>
      <c r="B154" s="88" t="s">
        <v>138</v>
      </c>
      <c r="C154" s="135" t="s">
        <v>62</v>
      </c>
      <c r="D154" s="112">
        <v>4</v>
      </c>
      <c r="E154" s="124"/>
      <c r="F154" s="103">
        <f>D154*E154</f>
        <v>0</v>
      </c>
      <c r="G154" s="58"/>
      <c r="I154" s="70"/>
    </row>
    <row r="155" spans="1:9" s="50" customFormat="1" ht="12.75">
      <c r="A155" s="120"/>
      <c r="B155" s="88"/>
      <c r="C155" s="135"/>
      <c r="D155" s="112"/>
      <c r="E155" s="124"/>
      <c r="F155" s="103"/>
      <c r="G155" s="58"/>
      <c r="I155" s="70"/>
    </row>
    <row r="156" spans="1:9" s="50" customFormat="1" ht="25.5">
      <c r="A156" s="120"/>
      <c r="B156" s="91" t="s">
        <v>109</v>
      </c>
      <c r="C156" s="135"/>
      <c r="D156" s="112"/>
      <c r="E156" s="124"/>
      <c r="F156" s="103"/>
      <c r="G156" s="58"/>
      <c r="I156" s="70"/>
    </row>
    <row r="157" spans="1:9" s="50" customFormat="1" ht="12.75">
      <c r="A157" s="120"/>
      <c r="B157" s="91"/>
      <c r="C157" s="135"/>
      <c r="D157" s="112"/>
      <c r="E157" s="124"/>
      <c r="F157" s="103"/>
      <c r="G157" s="58"/>
      <c r="I157" s="70"/>
    </row>
    <row r="158" spans="1:9" s="50" customFormat="1" ht="12.75">
      <c r="A158" s="120">
        <v>4.299999999999998</v>
      </c>
      <c r="B158" s="88" t="s">
        <v>98</v>
      </c>
      <c r="C158" s="135" t="s">
        <v>62</v>
      </c>
      <c r="D158" s="112">
        <v>1</v>
      </c>
      <c r="E158" s="124"/>
      <c r="F158" s="103">
        <f>D158*E158</f>
        <v>0</v>
      </c>
      <c r="G158" s="58"/>
      <c r="I158" s="70"/>
    </row>
    <row r="159" spans="1:9" s="50" customFormat="1" ht="12.75">
      <c r="A159" s="120"/>
      <c r="B159" s="88"/>
      <c r="C159" s="135"/>
      <c r="D159" s="112"/>
      <c r="E159" s="124"/>
      <c r="F159" s="103"/>
      <c r="G159" s="58"/>
      <c r="I159" s="70"/>
    </row>
    <row r="160" spans="1:9" s="50" customFormat="1" ht="12.75">
      <c r="A160" s="120">
        <f>SUM(A158+0.01)</f>
        <v>4.309999999999998</v>
      </c>
      <c r="B160" s="88" t="s">
        <v>99</v>
      </c>
      <c r="C160" s="135" t="s">
        <v>62</v>
      </c>
      <c r="D160" s="112">
        <v>1</v>
      </c>
      <c r="E160" s="124"/>
      <c r="F160" s="103">
        <f>D160*E160</f>
        <v>0</v>
      </c>
      <c r="G160" s="58"/>
      <c r="I160" s="70"/>
    </row>
    <row r="161" spans="1:9" s="50" customFormat="1" ht="12.75">
      <c r="A161" s="120"/>
      <c r="B161" s="88"/>
      <c r="C161" s="135"/>
      <c r="D161" s="112"/>
      <c r="E161" s="124"/>
      <c r="F161" s="103"/>
      <c r="G161" s="58"/>
      <c r="I161" s="70"/>
    </row>
    <row r="162" spans="1:9" s="50" customFormat="1" ht="25.5">
      <c r="A162" s="120">
        <f>SUM(A160+0.01)</f>
        <v>4.319999999999998</v>
      </c>
      <c r="B162" s="88" t="s">
        <v>100</v>
      </c>
      <c r="C162" s="135" t="s">
        <v>62</v>
      </c>
      <c r="D162" s="112">
        <v>2</v>
      </c>
      <c r="E162" s="124"/>
      <c r="F162" s="103">
        <f>D162*E162</f>
        <v>0</v>
      </c>
      <c r="G162" s="58"/>
      <c r="I162" s="70"/>
    </row>
    <row r="163" spans="1:9" s="50" customFormat="1" ht="12.75">
      <c r="A163" s="120"/>
      <c r="B163" s="88"/>
      <c r="C163" s="135"/>
      <c r="D163" s="112"/>
      <c r="E163" s="124"/>
      <c r="F163" s="103"/>
      <c r="G163" s="58"/>
      <c r="I163" s="70"/>
    </row>
    <row r="164" spans="1:9" s="50" customFormat="1" ht="26.25" customHeight="1">
      <c r="A164" s="120">
        <f>SUM(A162+0.01)</f>
        <v>4.329999999999997</v>
      </c>
      <c r="B164" s="88" t="s">
        <v>108</v>
      </c>
      <c r="C164" s="136" t="str">
        <f>C166</f>
        <v>kos</v>
      </c>
      <c r="D164" s="112">
        <f>D166</f>
        <v>1</v>
      </c>
      <c r="E164" s="124"/>
      <c r="F164" s="103">
        <f>F166</f>
        <v>0</v>
      </c>
      <c r="G164" s="58"/>
      <c r="I164" s="70"/>
    </row>
    <row r="165" spans="1:9" s="50" customFormat="1" ht="12.75">
      <c r="A165" s="120"/>
      <c r="B165" s="88"/>
      <c r="C165" s="135"/>
      <c r="D165" s="112"/>
      <c r="E165" s="124"/>
      <c r="F165" s="103"/>
      <c r="G165" s="58"/>
      <c r="I165" s="70"/>
    </row>
    <row r="166" spans="1:9" s="50" customFormat="1" ht="12.75">
      <c r="A166" s="120">
        <f>SUM(A164+0.01)</f>
        <v>4.339999999999997</v>
      </c>
      <c r="B166" s="88" t="s">
        <v>110</v>
      </c>
      <c r="C166" s="135" t="s">
        <v>62</v>
      </c>
      <c r="D166" s="112">
        <v>1</v>
      </c>
      <c r="E166" s="124"/>
      <c r="F166" s="103">
        <f>D166*E166</f>
        <v>0</v>
      </c>
      <c r="G166" s="58"/>
      <c r="I166" s="70"/>
    </row>
    <row r="167" spans="1:9" s="50" customFormat="1" ht="12.75">
      <c r="A167" s="120"/>
      <c r="B167" s="88"/>
      <c r="C167" s="135"/>
      <c r="D167" s="112"/>
      <c r="E167" s="124"/>
      <c r="F167" s="103"/>
      <c r="G167" s="58"/>
      <c r="I167" s="70"/>
    </row>
    <row r="168" spans="1:9" s="50" customFormat="1" ht="12.75">
      <c r="A168" s="120">
        <f>SUM(A166+0.01)</f>
        <v>4.349999999999997</v>
      </c>
      <c r="B168" s="88" t="s">
        <v>101</v>
      </c>
      <c r="C168" s="135" t="s">
        <v>62</v>
      </c>
      <c r="D168" s="112">
        <v>1</v>
      </c>
      <c r="E168" s="124"/>
      <c r="F168" s="103">
        <f>D168*E168</f>
        <v>0</v>
      </c>
      <c r="G168" s="58"/>
      <c r="I168" s="70"/>
    </row>
    <row r="169" spans="1:9" s="50" customFormat="1" ht="12.75">
      <c r="A169" s="120"/>
      <c r="B169" s="88"/>
      <c r="C169" s="135"/>
      <c r="D169" s="112"/>
      <c r="E169" s="124"/>
      <c r="F169" s="103"/>
      <c r="G169" s="58"/>
      <c r="I169" s="70"/>
    </row>
    <row r="170" spans="1:9" s="50" customFormat="1" ht="25.5">
      <c r="A170" s="120">
        <f>SUM(A168+0.01)</f>
        <v>4.359999999999997</v>
      </c>
      <c r="B170" s="88" t="s">
        <v>102</v>
      </c>
      <c r="C170" s="135" t="s">
        <v>62</v>
      </c>
      <c r="D170" s="112">
        <v>1</v>
      </c>
      <c r="E170" s="124"/>
      <c r="F170" s="103">
        <f>D170*E170</f>
        <v>0</v>
      </c>
      <c r="G170" s="58"/>
      <c r="I170" s="70"/>
    </row>
    <row r="171" spans="1:9" s="50" customFormat="1" ht="12.75">
      <c r="A171" s="120"/>
      <c r="B171" s="88"/>
      <c r="C171" s="135"/>
      <c r="D171" s="112"/>
      <c r="E171" s="124"/>
      <c r="F171" s="103"/>
      <c r="G171" s="58"/>
      <c r="I171" s="70"/>
    </row>
    <row r="172" spans="1:9" s="50" customFormat="1" ht="12.75">
      <c r="A172" s="120">
        <f>SUM(A170+0.01)</f>
        <v>4.3699999999999966</v>
      </c>
      <c r="B172" s="88" t="s">
        <v>103</v>
      </c>
      <c r="C172" s="135" t="s">
        <v>62</v>
      </c>
      <c r="D172" s="112">
        <v>1</v>
      </c>
      <c r="E172" s="124"/>
      <c r="F172" s="103">
        <f>D172*E172</f>
        <v>0</v>
      </c>
      <c r="G172" s="58"/>
      <c r="I172" s="70"/>
    </row>
    <row r="173" spans="1:9" s="50" customFormat="1" ht="12.75">
      <c r="A173" s="120"/>
      <c r="B173" s="88"/>
      <c r="C173" s="135"/>
      <c r="D173" s="112"/>
      <c r="E173" s="124"/>
      <c r="F173" s="103"/>
      <c r="G173" s="58"/>
      <c r="I173" s="70"/>
    </row>
    <row r="174" spans="1:7" s="50" customFormat="1" ht="38.25">
      <c r="A174" s="120">
        <f>SUM(A172+0.01)</f>
        <v>4.379999999999996</v>
      </c>
      <c r="B174" s="88" t="s">
        <v>48</v>
      </c>
      <c r="C174" s="135" t="s">
        <v>29</v>
      </c>
      <c r="D174" s="112">
        <v>1</v>
      </c>
      <c r="E174" s="112"/>
      <c r="F174" s="103">
        <f>D174*E174</f>
        <v>0</v>
      </c>
      <c r="G174" s="68"/>
    </row>
    <row r="175" spans="1:7" s="50" customFormat="1" ht="12.75">
      <c r="A175" s="120"/>
      <c r="B175" s="87"/>
      <c r="C175" s="135"/>
      <c r="D175" s="112"/>
      <c r="E175" s="124"/>
      <c r="F175" s="119"/>
      <c r="G175" s="58"/>
    </row>
    <row r="176" spans="1:7" s="50" customFormat="1" ht="13.5" thickBot="1">
      <c r="A176" s="121">
        <v>4</v>
      </c>
      <c r="B176" s="62" t="s">
        <v>49</v>
      </c>
      <c r="C176" s="63"/>
      <c r="D176" s="64"/>
      <c r="E176" s="64"/>
      <c r="F176" s="101">
        <f>SUM(F118:F175)</f>
        <v>0</v>
      </c>
      <c r="G176" s="58"/>
    </row>
    <row r="177" spans="1:7" s="50" customFormat="1" ht="13.5" thickTop="1">
      <c r="A177" s="60"/>
      <c r="B177" s="89"/>
      <c r="C177" s="90"/>
      <c r="D177" s="48"/>
      <c r="E177" s="48"/>
      <c r="F177" s="65"/>
      <c r="G177" s="58"/>
    </row>
    <row r="178" spans="1:7" s="50" customFormat="1" ht="12.75">
      <c r="A178" s="125" t="s">
        <v>53</v>
      </c>
      <c r="B178" s="91" t="s">
        <v>50</v>
      </c>
      <c r="C178" s="126"/>
      <c r="D178" s="127"/>
      <c r="E178" s="127"/>
      <c r="F178" s="128"/>
      <c r="G178" s="58"/>
    </row>
    <row r="179" spans="1:7" s="50" customFormat="1" ht="12.75">
      <c r="A179" s="125"/>
      <c r="B179" s="87"/>
      <c r="C179" s="126"/>
      <c r="D179" s="127"/>
      <c r="E179" s="127"/>
      <c r="F179" s="128"/>
      <c r="G179" s="58"/>
    </row>
    <row r="180" spans="1:7" s="50" customFormat="1" ht="12.75">
      <c r="A180" s="129"/>
      <c r="B180" s="91" t="s">
        <v>104</v>
      </c>
      <c r="C180" s="126"/>
      <c r="D180" s="127"/>
      <c r="E180" s="127"/>
      <c r="F180" s="128"/>
      <c r="G180" s="58"/>
    </row>
    <row r="181" spans="1:7" s="50" customFormat="1" ht="12.75">
      <c r="A181" s="130"/>
      <c r="B181" s="131"/>
      <c r="C181" s="126"/>
      <c r="D181" s="127"/>
      <c r="E181" s="127"/>
      <c r="F181" s="128"/>
      <c r="G181" s="58"/>
    </row>
    <row r="182" spans="1:7" s="50" customFormat="1" ht="25.5">
      <c r="A182" s="130">
        <v>5.1</v>
      </c>
      <c r="B182" s="132" t="s">
        <v>105</v>
      </c>
      <c r="C182" s="133" t="s">
        <v>40</v>
      </c>
      <c r="D182" s="112">
        <v>100</v>
      </c>
      <c r="E182" s="124"/>
      <c r="F182" s="103">
        <f>D182*E182</f>
        <v>0</v>
      </c>
      <c r="G182" s="58"/>
    </row>
    <row r="183" spans="1:7" s="50" customFormat="1" ht="12.75">
      <c r="A183" s="130"/>
      <c r="B183" s="132"/>
      <c r="C183" s="133"/>
      <c r="D183" s="134"/>
      <c r="E183" s="112"/>
      <c r="F183" s="103"/>
      <c r="G183" s="58"/>
    </row>
    <row r="184" spans="1:7" s="50" customFormat="1" ht="12.75">
      <c r="A184" s="130">
        <v>5.2</v>
      </c>
      <c r="B184" s="132" t="s">
        <v>106</v>
      </c>
      <c r="C184" s="133" t="s">
        <v>42</v>
      </c>
      <c r="D184" s="134">
        <v>0.5</v>
      </c>
      <c r="E184" s="112"/>
      <c r="F184" s="103">
        <f>D184*E184</f>
        <v>0</v>
      </c>
      <c r="G184" s="58"/>
    </row>
    <row r="185" spans="1:7" s="50" customFormat="1" ht="12.75">
      <c r="A185" s="130">
        <v>5.3</v>
      </c>
      <c r="B185" s="132" t="s">
        <v>134</v>
      </c>
      <c r="C185" s="133" t="s">
        <v>135</v>
      </c>
      <c r="D185" s="134">
        <v>1</v>
      </c>
      <c r="E185" s="112"/>
      <c r="F185" s="103"/>
      <c r="G185" s="58"/>
    </row>
    <row r="186" spans="1:7" s="50" customFormat="1" ht="13.5" thickBot="1">
      <c r="A186" s="61"/>
      <c r="B186" s="62" t="s">
        <v>51</v>
      </c>
      <c r="C186" s="63"/>
      <c r="D186" s="64"/>
      <c r="E186" s="64"/>
      <c r="F186" s="101">
        <f>SUM(F182:F185)</f>
        <v>0</v>
      </c>
      <c r="G186" s="58"/>
    </row>
    <row r="187" spans="1:7" s="50" customFormat="1" ht="13.5" thickTop="1">
      <c r="A187" s="60"/>
      <c r="B187" s="92"/>
      <c r="C187" s="94"/>
      <c r="D187" s="93"/>
      <c r="E187" s="54"/>
      <c r="F187" s="102"/>
      <c r="G187" s="58"/>
    </row>
    <row r="188" spans="1:7" s="50" customFormat="1" ht="13.5" customHeight="1">
      <c r="A188" s="80"/>
      <c r="B188" s="117"/>
      <c r="C188" s="94"/>
      <c r="D188" s="93"/>
      <c r="E188" s="54"/>
      <c r="F188" s="102"/>
      <c r="G188" s="58"/>
    </row>
    <row r="189" spans="1:7" s="50" customFormat="1" ht="18">
      <c r="A189" s="56"/>
      <c r="B189" s="113" t="s">
        <v>43</v>
      </c>
      <c r="C189" s="75"/>
      <c r="D189" s="78"/>
      <c r="E189" s="78"/>
      <c r="F189" s="102"/>
      <c r="G189" s="77"/>
    </row>
    <row r="190" spans="1:7" s="50" customFormat="1" ht="12.75">
      <c r="A190" s="56"/>
      <c r="B190" s="81"/>
      <c r="C190" s="75"/>
      <c r="D190" s="78"/>
      <c r="E190" s="78"/>
      <c r="F190" s="102"/>
      <c r="G190" s="77"/>
    </row>
    <row r="191" spans="1:7" s="50" customFormat="1" ht="12.75">
      <c r="A191" s="56">
        <v>1</v>
      </c>
      <c r="B191" s="122" t="s">
        <v>39</v>
      </c>
      <c r="C191" s="75"/>
      <c r="D191" s="78"/>
      <c r="E191" s="78"/>
      <c r="F191" s="102">
        <f>F13</f>
        <v>0</v>
      </c>
      <c r="G191" s="77"/>
    </row>
    <row r="192" spans="1:7" s="50" customFormat="1" ht="12.75">
      <c r="A192" s="56">
        <v>2</v>
      </c>
      <c r="B192" s="79" t="s">
        <v>61</v>
      </c>
      <c r="C192" s="75"/>
      <c r="D192" s="78"/>
      <c r="E192" s="78"/>
      <c r="F192" s="102">
        <f>F46</f>
        <v>0</v>
      </c>
      <c r="G192" s="77"/>
    </row>
    <row r="193" spans="1:7" s="50" customFormat="1" ht="12.75">
      <c r="A193" s="56">
        <v>3</v>
      </c>
      <c r="B193" s="79" t="s">
        <v>66</v>
      </c>
      <c r="C193" s="75"/>
      <c r="D193" s="78"/>
      <c r="E193" s="78"/>
      <c r="F193" s="102">
        <f>F109</f>
        <v>0</v>
      </c>
      <c r="G193" s="77"/>
    </row>
    <row r="194" spans="1:7" s="50" customFormat="1" ht="12.75">
      <c r="A194" s="56">
        <v>4</v>
      </c>
      <c r="B194" s="79" t="s">
        <v>0</v>
      </c>
      <c r="C194" s="75"/>
      <c r="D194" s="78"/>
      <c r="E194" s="78"/>
      <c r="F194" s="102">
        <f>F176</f>
        <v>0</v>
      </c>
      <c r="G194" s="77"/>
    </row>
    <row r="195" spans="1:7" s="50" customFormat="1" ht="12.75">
      <c r="A195" s="56" t="s">
        <v>53</v>
      </c>
      <c r="B195" s="79" t="s">
        <v>50</v>
      </c>
      <c r="C195" s="75"/>
      <c r="D195" s="78"/>
      <c r="E195" s="78"/>
      <c r="F195" s="102">
        <f>F186</f>
        <v>0</v>
      </c>
      <c r="G195" s="77"/>
    </row>
    <row r="196" spans="1:7" s="50" customFormat="1" ht="12.75">
      <c r="A196" s="56"/>
      <c r="B196" s="79"/>
      <c r="C196" s="75"/>
      <c r="D196" s="78"/>
      <c r="E196" s="78"/>
      <c r="F196" s="102"/>
      <c r="G196" s="77"/>
    </row>
    <row r="197" spans="1:7" s="50" customFormat="1" ht="12.75">
      <c r="A197" s="56"/>
      <c r="B197" s="79"/>
      <c r="C197" s="75"/>
      <c r="D197" s="78"/>
      <c r="E197" s="78"/>
      <c r="F197" s="102"/>
      <c r="G197" s="77"/>
    </row>
    <row r="198" spans="1:7" s="50" customFormat="1" ht="12.75">
      <c r="A198" s="56"/>
      <c r="B198" s="79"/>
      <c r="C198" s="75"/>
      <c r="D198" s="78"/>
      <c r="E198" s="78"/>
      <c r="F198" s="102"/>
      <c r="G198" s="77"/>
    </row>
    <row r="199" spans="1:7" s="50" customFormat="1" ht="13.5" thickBot="1">
      <c r="A199" s="61"/>
      <c r="B199" s="95"/>
      <c r="C199" s="96"/>
      <c r="D199" s="97"/>
      <c r="E199" s="97"/>
      <c r="F199" s="101"/>
      <c r="G199" s="82"/>
    </row>
    <row r="200" spans="2:8" ht="15.75" thickTop="1">
      <c r="B200" s="20"/>
      <c r="C200" s="30"/>
      <c r="D200" s="33"/>
      <c r="E200" s="33"/>
      <c r="F200" s="104"/>
      <c r="H200" s="18"/>
    </row>
    <row r="201" spans="1:8" ht="16.5" thickBot="1">
      <c r="A201" s="25"/>
      <c r="B201" s="22" t="s">
        <v>28</v>
      </c>
      <c r="C201" s="32"/>
      <c r="D201" s="34"/>
      <c r="E201" s="34"/>
      <c r="F201" s="105">
        <f>SUM(F191:F200)</f>
        <v>0</v>
      </c>
      <c r="G201" s="28"/>
      <c r="H201" s="18"/>
    </row>
    <row r="202" spans="2:8" ht="15.75" thickTop="1">
      <c r="B202" s="21" t="s">
        <v>124</v>
      </c>
      <c r="F202" s="106">
        <f>F201*0.03</f>
        <v>0</v>
      </c>
      <c r="H202" s="18"/>
    </row>
    <row r="203" spans="1:8" ht="16.5" thickBot="1">
      <c r="A203" s="25"/>
      <c r="B203" s="41" t="s">
        <v>28</v>
      </c>
      <c r="C203" s="39"/>
      <c r="D203" s="40"/>
      <c r="E203" s="40"/>
      <c r="F203" s="105">
        <f>F201+F202</f>
        <v>0</v>
      </c>
      <c r="H203" s="18"/>
    </row>
    <row r="204" spans="2:8" ht="17.25" thickBot="1" thickTop="1">
      <c r="B204" s="21" t="s">
        <v>125</v>
      </c>
      <c r="F204" s="26">
        <f>F203*0.22</f>
        <v>0</v>
      </c>
      <c r="H204" s="18"/>
    </row>
    <row r="205" spans="1:8" ht="18.75" thickBot="1">
      <c r="A205" s="42"/>
      <c r="B205" s="43" t="s">
        <v>52</v>
      </c>
      <c r="C205" s="44"/>
      <c r="D205" s="111"/>
      <c r="E205" s="111"/>
      <c r="F205" s="107">
        <f>F203+F204</f>
        <v>0</v>
      </c>
      <c r="H205" s="18"/>
    </row>
    <row r="206" spans="1:8" ht="15.75">
      <c r="A206" s="114"/>
      <c r="B206" s="115"/>
      <c r="C206" s="30"/>
      <c r="D206" s="33"/>
      <c r="E206" s="33"/>
      <c r="F206" s="26">
        <f>SUM(F191:F201)</f>
        <v>0</v>
      </c>
      <c r="H206" s="18"/>
    </row>
    <row r="207" ht="15.75">
      <c r="F207" s="26"/>
    </row>
    <row r="208" ht="19.5" customHeight="1">
      <c r="F208" s="26"/>
    </row>
  </sheetData>
  <sheetProtection/>
  <mergeCells count="1">
    <mergeCell ref="B1:E1"/>
  </mergeCells>
  <printOptions horizontalCentered="1"/>
  <pageMargins left="0.984251968503937" right="0.1968503937007874" top="0.7874015748031497" bottom="0.6692913385826772" header="0.7086614173228347" footer="0.5118110236220472"/>
  <pageSetup horizontalDpi="600" verticalDpi="600" orientation="portrait" paperSize="9" r:id="rId1"/>
  <headerFooter alignWithMargins="0">
    <oddFooter>&amp;L&amp;8Vodni zbiralnik-Škalce V400m3&amp;R&amp;8Stran &amp;P  od &amp;N</oddFooter>
  </headerFooter>
  <rowBreaks count="2" manualBreakCount="2">
    <brk id="177" max="255" man="1"/>
    <brk id="18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ol</Manager>
  <Company>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ol</dc:title>
  <dc:subject>Popis del s količinami</dc:subject>
  <dc:creator>ol</dc:creator>
  <cp:keywords/>
  <dc:description/>
  <cp:lastModifiedBy>Picej Luka</cp:lastModifiedBy>
  <cp:lastPrinted>2019-05-15T07:39:09Z</cp:lastPrinted>
  <dcterms:created xsi:type="dcterms:W3CDTF">1999-12-13T10:14:41Z</dcterms:created>
  <dcterms:modified xsi:type="dcterms:W3CDTF">2022-08-02T09:29:54Z</dcterms:modified>
  <cp:category/>
  <cp:version/>
  <cp:contentType/>
  <cp:contentStatus/>
</cp:coreProperties>
</file>