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185" activeTab="0"/>
  </bookViews>
  <sheets>
    <sheet name="PROJ. PREDRAČUN" sheetId="1" r:id="rId1"/>
  </sheets>
  <definedNames/>
  <calcPr fullCalcOnLoad="1"/>
</workbook>
</file>

<file path=xl/sharedStrings.xml><?xml version="1.0" encoding="utf-8"?>
<sst xmlns="http://schemas.openxmlformats.org/spreadsheetml/2006/main" count="223" uniqueCount="127">
  <si>
    <t>Šifra</t>
  </si>
  <si>
    <t>m3</t>
  </si>
  <si>
    <t>m2</t>
  </si>
  <si>
    <t>TUJE STORITVE</t>
  </si>
  <si>
    <t>PREDDELA</t>
  </si>
  <si>
    <t>3.0</t>
  </si>
  <si>
    <t>Projektantski nadzor</t>
  </si>
  <si>
    <t>ur</t>
  </si>
  <si>
    <t xml:space="preserve">Zakoličba, postavitev in zavarovanje prečnih profilov </t>
  </si>
  <si>
    <t>A/</t>
  </si>
  <si>
    <t>1.1</t>
  </si>
  <si>
    <t>m</t>
  </si>
  <si>
    <t>ZEMELJSKA DELA</t>
  </si>
  <si>
    <t>2.1</t>
  </si>
  <si>
    <t>2.2</t>
  </si>
  <si>
    <t>2.3</t>
  </si>
  <si>
    <t>2.4</t>
  </si>
  <si>
    <t>3.1</t>
  </si>
  <si>
    <t>3.2</t>
  </si>
  <si>
    <t>3.3</t>
  </si>
  <si>
    <t>3.4</t>
  </si>
  <si>
    <t>3.5</t>
  </si>
  <si>
    <t>SKUPAJ EUR</t>
  </si>
  <si>
    <t>1.2</t>
  </si>
  <si>
    <t>GRADBENA IN OBRTNIŠKA DELA</t>
  </si>
  <si>
    <t>3.6</t>
  </si>
  <si>
    <t>znesek</t>
  </si>
  <si>
    <t>količina</t>
  </si>
  <si>
    <t>enota</t>
  </si>
  <si>
    <t xml:space="preserve">Opis del </t>
  </si>
  <si>
    <t>Tuje storitve skupaj:</t>
  </si>
  <si>
    <t>cena /enoto</t>
  </si>
  <si>
    <t>Preddela skupaj</t>
  </si>
  <si>
    <t>C/</t>
  </si>
  <si>
    <t xml:space="preserve">Geotehnični nadzor </t>
  </si>
  <si>
    <t>SKUPNA REKAPITULACIJA</t>
  </si>
  <si>
    <t>NEPREDVIDENA ALI VEČDELA 5%</t>
  </si>
  <si>
    <t>SKUPAJ BREZ DDV:</t>
  </si>
  <si>
    <t>DDV 22%  EUR:</t>
  </si>
  <si>
    <t>VREDNOST DEL EUR:</t>
  </si>
  <si>
    <t>1.0</t>
  </si>
  <si>
    <t>2.0</t>
  </si>
  <si>
    <t>4.0</t>
  </si>
  <si>
    <t>2.5</t>
  </si>
  <si>
    <t>2.6</t>
  </si>
  <si>
    <t>1.3</t>
  </si>
  <si>
    <t>kom</t>
  </si>
  <si>
    <t xml:space="preserve">Ureditev polovične zapore ceste s postavitvijo ustrezne signalizacije </t>
  </si>
  <si>
    <t>3.9</t>
  </si>
  <si>
    <t>m'</t>
  </si>
  <si>
    <t>Kompletna izdelava cevnega prepusta iz PVC UKC DN 500 cevi v celoti obbetoniran z betonom C16/20, z izkopom ( cca 1,0 m3/m') in optimalno vgrajenim kamnitim zasipom</t>
  </si>
  <si>
    <t>3.8</t>
  </si>
  <si>
    <t>2.8</t>
  </si>
  <si>
    <t>2.7</t>
  </si>
  <si>
    <t>Kompletna izdelava vtočnega jaška iz BC  fi 100 cm z izdelavo vtoka in iztoka , zaščitega z betoskim pokorovom , višine H = 1.5 m</t>
  </si>
  <si>
    <t>3.7</t>
  </si>
  <si>
    <t>3.11</t>
  </si>
  <si>
    <t>5.0</t>
  </si>
  <si>
    <t>5.2</t>
  </si>
  <si>
    <t>Oprema cestišča skupaj:</t>
  </si>
  <si>
    <t>pav</t>
  </si>
  <si>
    <t>ZEMELJSKA DELA IN TEMELJENJE</t>
  </si>
  <si>
    <t>Nakladanje in odvoz zemljin izkopov za pilote z deponiranjem v trajni deponiji</t>
  </si>
  <si>
    <t>Kontrola zveznosti pilotov (25% števila pilotov)</t>
  </si>
  <si>
    <t>Zemeljska dela in temeljenje skupaj:</t>
  </si>
  <si>
    <t xml:space="preserve">GRADBENA IN OBRTNIŠKA DELA </t>
  </si>
  <si>
    <t>Priprava in postavitev rebrastih žic iz visokovrednega jekla B500 B s premerom do 14 mm za srednje zahtevno ojačitev</t>
  </si>
  <si>
    <t>kg</t>
  </si>
  <si>
    <t>Priprava in postavitev rebrastih žic iz visokovrednega jekla B500 B s  premerom nad 14 mm za srednje zahtevno ojačitev</t>
  </si>
  <si>
    <t xml:space="preserve">Priprava in vgraditev vodonepropustnega cementnega betona C 25/30 na kontraktorski način v pilote </t>
  </si>
  <si>
    <t xml:space="preserve">Priprava in vgraditev mešanice vodonepropustnega cementnega betona C 25/30 XF4, XC4, XD3  v vezno gredo </t>
  </si>
  <si>
    <t>Odstranitev odvečnega betona z vrha pilotov s kompresorjem</t>
  </si>
  <si>
    <t>3.10</t>
  </si>
  <si>
    <t xml:space="preserve">Gradbena in obrtinška dela skupaj: </t>
  </si>
  <si>
    <t>Dobavo in vgradnja sidrane jeklene varnostne ograje JVO  N2 W6 stebri na 4 m s poševnima zaključnicama dolžine 6.0 m</t>
  </si>
  <si>
    <t xml:space="preserve">           PODPORNA PILOTNA STENA SKUPAJ:  </t>
  </si>
  <si>
    <t>Podporna pilotna stena</t>
  </si>
  <si>
    <t>Transport garniture za izkop pilotov fi 60 cm  in sider na gradbišče, organizacija delovišča  in lokalnimi premiki na posamezne pilote in sidra</t>
  </si>
  <si>
    <t>Izkop zemlje II. - III. ktg. za izvedbo vezne grede in obnove ceste z nakladanjem, odvozom in deponiranjem materiala v trajni deponiji</t>
  </si>
  <si>
    <t>1.4</t>
  </si>
  <si>
    <t>Odstranitev obstoječega asfalta z odvozom in deponiranjem v trajni deponiji</t>
  </si>
  <si>
    <t>1.5</t>
  </si>
  <si>
    <t>Rušitve obstoječega cestnega jaška 80/80 cm in cevnega prepusta fi 40 cmdolžine 7.0 m z odvozom in deponiranjem na trajni deponiji</t>
  </si>
  <si>
    <t>Dobava in vgradnja samoinjektirnih geotehničnih sider SIS (IBO) R 51/28,  dolžine 15,0 m (9 kom), vključno z napenjanjem do 200 KN</t>
  </si>
  <si>
    <r>
      <t>Dobava in vgradnja tamponskega lomljenca obnove ceste v debelini do 25 cm s komprimiranjem do optimalne gostote oziroma E</t>
    </r>
    <r>
      <rPr>
        <vertAlign val="subscript"/>
        <sz val="9"/>
        <rFont val="Arial"/>
        <family val="2"/>
      </rPr>
      <t xml:space="preserve">V2 </t>
    </r>
    <r>
      <rPr>
        <sz val="9"/>
        <rFont val="Arial"/>
        <family val="2"/>
      </rPr>
      <t>&gt;110 Mpa</t>
    </r>
  </si>
  <si>
    <t xml:space="preserve">OBNOVA IN OPREMA CESTIŠČA </t>
  </si>
  <si>
    <t xml:space="preserve">Izkopi za pilote z garnituro za izkop pilotov fi 60 cm v težki zemljini in prepereli hribini </t>
  </si>
  <si>
    <t xml:space="preserve">Dobava in vgradnja naklonskega podbetona C 10/15, debeline 10 cm pod vezno gredo  </t>
  </si>
  <si>
    <t>Izdelava dvostranskega vezanega opaža vezne grede višine do  1 m z vgradnjo sidernih odrtin PVC fi 200 mm ( 9 kom)</t>
  </si>
  <si>
    <t>Izdelava stika med kampadami grede - dilatacijske rege vključno s trdo penasto ploščo, notranjim tesnilnim trakom, penasto gumo in tesnilnim materialom ( 3 kom)</t>
  </si>
  <si>
    <t>Kompletna izdelava cevnega prepusta iz PVC UKC DN 600 cevi v celoti obbetoniran z betonom C16/20, z izkopom ( cca 1,0 m3/m') in optimalno vgrajenim kamnitim zasipom</t>
  </si>
  <si>
    <t xml:space="preserve">Dobava in vgradnja betonskih kanal trapezne oblike na podbeton debeline  20 cm z izkopom, zasipom, odbelavo stikov in izdelavo vtoka v vtočni jašek cevnega prepusta </t>
  </si>
  <si>
    <t>3.12</t>
  </si>
  <si>
    <t>Dobava in vgradnja kamnitega  lomljenca v zavarovanje iztoka cevnega prepusta in brežine z talkovanim jarkom z betonskim vezivom C 16/20, razmerje kamen beton  70:30</t>
  </si>
  <si>
    <t>4.4</t>
  </si>
  <si>
    <t>I.</t>
  </si>
  <si>
    <t xml:space="preserve">Ureditev polovične zapore ceste s postavitvijo predpisane signalizacije </t>
  </si>
  <si>
    <t>PREDDELA SKUPAJ</t>
  </si>
  <si>
    <t xml:space="preserve">Izkop zemlje II. -III. ktg. za izvedbo kamnite zložbe in cestnega nasipa z nakladanjem, odvozom in deponiranjem materiala v trajni deponiji </t>
  </si>
  <si>
    <t xml:space="preserve">Dobava in vgradnja naklonskega podbetona C 10/15, debeline 15 cm v temelj kamnite zložbe  </t>
  </si>
  <si>
    <t>Dobava in vgrajevanje kamnitega drenažna filtra, 40 cm nad temenom drenažne cevi</t>
  </si>
  <si>
    <t>Dobava in vgrajevanje kamnitih blokov volumna do 0.25 m3  v kamnito zložbo z betonskim vezivom C 16/20, razmerje kamen beton  70:30</t>
  </si>
  <si>
    <t>2.9</t>
  </si>
  <si>
    <t xml:space="preserve">Zasip brežine cestnega nasipa s plodno zemljino in zatravitvijo </t>
  </si>
  <si>
    <t>2.10</t>
  </si>
  <si>
    <t xml:space="preserve">Strojno planiranje površin pod kamnito zložbo  </t>
  </si>
  <si>
    <t>ZEMELJSKA DELA SKUPAJ</t>
  </si>
  <si>
    <t xml:space="preserve">Dobava in položitev trdostenske drenažne cevi DN 110 izvedbo vzdolžne drenaže zalednega dela zložbe </t>
  </si>
  <si>
    <t>GRADBENA IN OBRTNIŠKA DELA SKUPAJ</t>
  </si>
  <si>
    <t>5.1</t>
  </si>
  <si>
    <t>Geotehnični nadzor s kontrolnimi meritvami</t>
  </si>
  <si>
    <t>TUJE STORITVE SKUPAJ</t>
  </si>
  <si>
    <t xml:space="preserve">Podporna kamnita zložba </t>
  </si>
  <si>
    <t>Rušitve obstoječega cestnega jaška 80/80 cm in cevnega prepusta fi 50 cmdolžine 6.5 m z odvozom in deponiranjem na trajni deponiji</t>
  </si>
  <si>
    <t>Izkop v preperini in mehki hribine IV. ktg za temelj kamnite zložbe z nakladanje, odvozom in deponiranjem materiala v trajni deponiji</t>
  </si>
  <si>
    <r>
      <t>Dobava in vgradnja kamnitega lomljenca v cesti nasip, v plasteh do 50 cm s komprimiranjem do optimalne gostote oziroma E</t>
    </r>
    <r>
      <rPr>
        <vertAlign val="subscript"/>
        <sz val="9"/>
        <rFont val="Arial"/>
        <family val="2"/>
      </rPr>
      <t xml:space="preserve">V2 </t>
    </r>
    <r>
      <rPr>
        <sz val="9"/>
        <rFont val="Arial"/>
        <family val="2"/>
      </rPr>
      <t>&gt;80 Mpa</t>
    </r>
  </si>
  <si>
    <r>
      <t>Dobava in vgradnja tamponskega kamnite grede  obnove ceste v debelini 25 cm s komprimiranjem do optimalne gostote oziroma E</t>
    </r>
    <r>
      <rPr>
        <vertAlign val="subscript"/>
        <sz val="9"/>
        <rFont val="Arial"/>
        <family val="2"/>
      </rPr>
      <t xml:space="preserve">V2 </t>
    </r>
    <r>
      <rPr>
        <sz val="9"/>
        <rFont val="Arial"/>
        <family val="2"/>
      </rPr>
      <t>&gt;80 Mpa</t>
    </r>
  </si>
  <si>
    <r>
      <t>Dobava in vgradnja tamponskega lomljenca obnove ceste in bankine v debelini 25 cm s komprimiranjem do optimalne gostote oziroma E</t>
    </r>
    <r>
      <rPr>
        <vertAlign val="subscript"/>
        <sz val="9"/>
        <rFont val="Arial"/>
        <family val="2"/>
      </rPr>
      <t xml:space="preserve">V2 </t>
    </r>
    <r>
      <rPr>
        <sz val="9"/>
        <rFont val="Arial"/>
        <family val="2"/>
      </rPr>
      <t>&gt;110 Mpa</t>
    </r>
  </si>
  <si>
    <t xml:space="preserve">PODPORNA KAMNITA ZLOŽBA SKUPAJ: </t>
  </si>
  <si>
    <t>Kompletna izdelava slepega  jaška iz BC  fi 60 cm z betonskim pokrovom, višine H = 1.0 m</t>
  </si>
  <si>
    <r>
      <t>Izdelava iztoka iz slepega jaška  z izkopom (cca. 1,0 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/m’) s polaganjem PVC cevi DN 160 in zasipom, vgrajevanjem materiala iz izkopa in izdelavo iztočne v kanalete  </t>
    </r>
  </si>
  <si>
    <t>Dobava in vgradnja betonskih kanal trapezne oblike na podbeton debeline  20 cm z izkopom, zasipom, odbelavo stikov in izdelavo iztočne glave kamen v betonu</t>
  </si>
  <si>
    <t>Dobava in vgrajevanje kamnitih blokov volumna do 0.25 m3  v kamnito peto stabilizacije vouišča zložbo z betonskim vezivom C 16/20, razmerje kamen beton  70:30</t>
  </si>
  <si>
    <t>Podporna kamnita zložba</t>
  </si>
  <si>
    <t>2.11</t>
  </si>
  <si>
    <t>POPIS DEL IN PREDIZMERE</t>
  </si>
  <si>
    <t>Goedetski posnetek in izdelava projekta izvedenih del - PID (2 kpl)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</si>
</sst>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_-* #,##0\ _€_-;\-* #,##0\ _€_-;_-* &quot;-&quot;\ _€_-;_-@_-"/>
    <numFmt numFmtId="173" formatCode="_-* #,##0.00\ _€_-;\-* #,##0.00\ _€_-;_-* &quot;-&quot;??\ _€_-;_-@_-"/>
    <numFmt numFmtId="174" formatCode="[$-424]d\.\ mmmm\ yyyy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name val="Tahoma"/>
      <family val="2"/>
    </font>
    <font>
      <vertAlign val="superscript"/>
      <sz val="9"/>
      <name val="Arial"/>
      <family val="2"/>
    </font>
    <font>
      <sz val="10"/>
      <color indexed="8"/>
      <name val="Arial"/>
      <family val="2"/>
    </font>
    <font>
      <vertAlign val="sub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9" fillId="2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6" fillId="0" borderId="0">
      <alignment/>
      <protection/>
    </xf>
    <xf numFmtId="0" fontId="44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7" fillId="0" borderId="6" applyNumberFormat="0" applyFill="0" applyAlignment="0" applyProtection="0"/>
    <xf numFmtId="0" fontId="48" fillId="30" borderId="7" applyNumberFormat="0" applyAlignment="0" applyProtection="0"/>
    <xf numFmtId="0" fontId="49" fillId="21" borderId="8" applyNumberFormat="0" applyAlignment="0" applyProtection="0"/>
    <xf numFmtId="0" fontId="50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8" applyNumberFormat="0" applyAlignment="0" applyProtection="0"/>
    <xf numFmtId="0" fontId="52" fillId="0" borderId="9" applyNumberFormat="0" applyFill="0" applyAlignment="0" applyProtection="0"/>
  </cellStyleXfs>
  <cellXfs count="155">
    <xf numFmtId="0" fontId="0" fillId="0" borderId="0" xfId="0" applyAlignment="1">
      <alignment/>
    </xf>
    <xf numFmtId="4" fontId="0" fillId="0" borderId="0" xfId="0" applyNumberFormat="1" applyAlignment="1">
      <alignment/>
    </xf>
    <xf numFmtId="49" fontId="0" fillId="0" borderId="0" xfId="0" applyNumberFormat="1" applyBorder="1" applyAlignment="1">
      <alignment horizontal="justify" vertical="justify" wrapText="1"/>
    </xf>
    <xf numFmtId="4" fontId="0" fillId="0" borderId="0" xfId="0" applyNumberFormat="1" applyBorder="1" applyAlignment="1">
      <alignment horizontal="right" vertical="top"/>
    </xf>
    <xf numFmtId="49" fontId="0" fillId="0" borderId="0" xfId="0" applyNumberFormat="1" applyBorder="1" applyAlignment="1">
      <alignment horizontal="right" vertical="top"/>
    </xf>
    <xf numFmtId="4" fontId="0" fillId="0" borderId="0" xfId="0" applyNumberFormat="1" applyBorder="1" applyAlignment="1">
      <alignment horizontal="center" vertical="top"/>
    </xf>
    <xf numFmtId="4" fontId="0" fillId="0" borderId="0" xfId="0" applyNumberFormat="1" applyBorder="1" applyAlignment="1">
      <alignment vertical="top"/>
    </xf>
    <xf numFmtId="49" fontId="4" fillId="0" borderId="10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horizontal="center" vertical="top"/>
    </xf>
    <xf numFmtId="49" fontId="5" fillId="0" borderId="12" xfId="0" applyNumberFormat="1" applyFont="1" applyBorder="1" applyAlignment="1">
      <alignment horizontal="justify" vertical="justify" wrapText="1"/>
    </xf>
    <xf numFmtId="4" fontId="4" fillId="0" borderId="11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4" fillId="0" borderId="11" xfId="0" applyNumberFormat="1" applyFont="1" applyBorder="1" applyAlignment="1">
      <alignment vertical="top"/>
    </xf>
    <xf numFmtId="4" fontId="4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top" wrapText="1"/>
    </xf>
    <xf numFmtId="4" fontId="8" fillId="0" borderId="13" xfId="0" applyNumberFormat="1" applyFont="1" applyBorder="1" applyAlignment="1">
      <alignment horizontal="center" vertical="top"/>
    </xf>
    <xf numFmtId="49" fontId="8" fillId="0" borderId="13" xfId="0" applyNumberFormat="1" applyFont="1" applyBorder="1" applyAlignment="1">
      <alignment horizontal="center" vertical="top"/>
    </xf>
    <xf numFmtId="49" fontId="8" fillId="0" borderId="13" xfId="0" applyNumberFormat="1" applyFont="1" applyBorder="1" applyAlignment="1">
      <alignment horizontal="justify" vertical="top" wrapText="1"/>
    </xf>
    <xf numFmtId="4" fontId="8" fillId="0" borderId="14" xfId="0" applyNumberFormat="1" applyFont="1" applyBorder="1" applyAlignment="1">
      <alignment horizontal="center" vertical="top"/>
    </xf>
    <xf numFmtId="4" fontId="8" fillId="0" borderId="13" xfId="0" applyNumberFormat="1" applyFont="1" applyBorder="1" applyAlignment="1">
      <alignment horizontal="right" vertical="top"/>
    </xf>
    <xf numFmtId="49" fontId="8" fillId="0" borderId="14" xfId="0" applyNumberFormat="1" applyFont="1" applyBorder="1" applyAlignment="1">
      <alignment horizontal="center" vertical="top"/>
    </xf>
    <xf numFmtId="49" fontId="7" fillId="0" borderId="13" xfId="0" applyNumberFormat="1" applyFont="1" applyBorder="1" applyAlignment="1">
      <alignment horizontal="center" vertical="top"/>
    </xf>
    <xf numFmtId="49" fontId="7" fillId="0" borderId="13" xfId="0" applyNumberFormat="1" applyFont="1" applyBorder="1" applyAlignment="1">
      <alignment horizontal="justify" vertical="justify" wrapText="1"/>
    </xf>
    <xf numFmtId="4" fontId="8" fillId="0" borderId="13" xfId="0" applyNumberFormat="1" applyFont="1" applyBorder="1" applyAlignment="1">
      <alignment vertical="top"/>
    </xf>
    <xf numFmtId="49" fontId="8" fillId="0" borderId="13" xfId="0" applyNumberFormat="1" applyFont="1" applyBorder="1" applyAlignment="1">
      <alignment horizontal="right" vertical="top"/>
    </xf>
    <xf numFmtId="49" fontId="8" fillId="0" borderId="13" xfId="0" applyNumberFormat="1" applyFont="1" applyBorder="1" applyAlignment="1">
      <alignment horizontal="justify" vertical="justify" wrapText="1"/>
    </xf>
    <xf numFmtId="0" fontId="8" fillId="0" borderId="14" xfId="0" applyFont="1" applyBorder="1" applyAlignment="1">
      <alignment wrapText="1"/>
    </xf>
    <xf numFmtId="4" fontId="7" fillId="0" borderId="13" xfId="0" applyNumberFormat="1" applyFont="1" applyBorder="1" applyAlignment="1">
      <alignment horizontal="right" vertical="top"/>
    </xf>
    <xf numFmtId="4" fontId="7" fillId="0" borderId="13" xfId="0" applyNumberFormat="1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justify" vertical="justify" wrapText="1"/>
    </xf>
    <xf numFmtId="4" fontId="7" fillId="0" borderId="10" xfId="0" applyNumberFormat="1" applyFont="1" applyBorder="1" applyAlignment="1">
      <alignment horizontal="right" vertical="top"/>
    </xf>
    <xf numFmtId="4" fontId="7" fillId="0" borderId="10" xfId="0" applyNumberFormat="1" applyFont="1" applyBorder="1" applyAlignment="1">
      <alignment horizontal="center" vertical="top"/>
    </xf>
    <xf numFmtId="49" fontId="7" fillId="0" borderId="13" xfId="0" applyNumberFormat="1" applyFont="1" applyBorder="1" applyAlignment="1">
      <alignment horizontal="left" vertical="justify" wrapText="1"/>
    </xf>
    <xf numFmtId="49" fontId="8" fillId="0" borderId="13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left" vertical="center" wrapText="1"/>
    </xf>
    <xf numFmtId="49" fontId="7" fillId="0" borderId="14" xfId="0" applyNumberFormat="1" applyFont="1" applyBorder="1" applyAlignment="1">
      <alignment horizontal="right" vertical="top"/>
    </xf>
    <xf numFmtId="4" fontId="8" fillId="0" borderId="15" xfId="0" applyNumberFormat="1" applyFont="1" applyBorder="1" applyAlignment="1">
      <alignment horizontal="center" vertical="top"/>
    </xf>
    <xf numFmtId="4" fontId="7" fillId="0" borderId="16" xfId="0" applyNumberFormat="1" applyFont="1" applyBorder="1" applyAlignment="1">
      <alignment horizontal="center" vertical="top"/>
    </xf>
    <xf numFmtId="4" fontId="8" fillId="0" borderId="10" xfId="0" applyNumberFormat="1" applyFont="1" applyBorder="1" applyAlignment="1">
      <alignment horizontal="center" vertical="top"/>
    </xf>
    <xf numFmtId="4" fontId="8" fillId="0" borderId="0" xfId="0" applyNumberFormat="1" applyFont="1" applyBorder="1" applyAlignment="1">
      <alignment horizontal="center" vertical="top"/>
    </xf>
    <xf numFmtId="4" fontId="7" fillId="0" borderId="0" xfId="0" applyNumberFormat="1" applyFont="1" applyBorder="1" applyAlignment="1">
      <alignment horizontal="center" vertical="top"/>
    </xf>
    <xf numFmtId="49" fontId="8" fillId="0" borderId="14" xfId="0" applyNumberFormat="1" applyFont="1" applyBorder="1" applyAlignment="1">
      <alignment horizontal="right" vertical="top"/>
    </xf>
    <xf numFmtId="49" fontId="7" fillId="0" borderId="14" xfId="0" applyNumberFormat="1" applyFont="1" applyBorder="1" applyAlignment="1">
      <alignment horizontal="justify" vertical="justify" wrapText="1"/>
    </xf>
    <xf numFmtId="49" fontId="10" fillId="0" borderId="14" xfId="0" applyNumberFormat="1" applyFont="1" applyBorder="1" applyAlignment="1">
      <alignment horizontal="center" vertical="top"/>
    </xf>
    <xf numFmtId="4" fontId="11" fillId="0" borderId="14" xfId="0" applyNumberFormat="1" applyFont="1" applyBorder="1" applyAlignment="1">
      <alignment horizontal="center" vertical="top"/>
    </xf>
    <xf numFmtId="4" fontId="11" fillId="0" borderId="13" xfId="0" applyNumberFormat="1" applyFont="1" applyBorder="1" applyAlignment="1">
      <alignment horizontal="center" vertical="top"/>
    </xf>
    <xf numFmtId="0" fontId="8" fillId="0" borderId="13" xfId="0" applyFont="1" applyBorder="1" applyAlignment="1">
      <alignment horizontal="justify" vertical="top" wrapText="1"/>
    </xf>
    <xf numFmtId="4" fontId="8" fillId="0" borderId="16" xfId="0" applyNumberFormat="1" applyFont="1" applyBorder="1" applyAlignment="1">
      <alignment horizontal="center" vertical="top"/>
    </xf>
    <xf numFmtId="4" fontId="8" fillId="0" borderId="12" xfId="0" applyNumberFormat="1" applyFont="1" applyBorder="1" applyAlignment="1">
      <alignment horizontal="center" vertical="top"/>
    </xf>
    <xf numFmtId="49" fontId="10" fillId="0" borderId="0" xfId="0" applyNumberFormat="1" applyFont="1" applyBorder="1" applyAlignment="1">
      <alignment horizontal="left" vertical="justify" wrapText="1"/>
    </xf>
    <xf numFmtId="49" fontId="0" fillId="0" borderId="0" xfId="0" applyNumberFormat="1" applyAlignment="1">
      <alignment horizontal="left" vertical="center"/>
    </xf>
    <xf numFmtId="0" fontId="53" fillId="0" borderId="0" xfId="0" applyFont="1" applyAlignment="1">
      <alignment wrapText="1"/>
    </xf>
    <xf numFmtId="0" fontId="53" fillId="0" borderId="0" xfId="0" applyFont="1" applyAlignment="1">
      <alignment horizontal="center" vertical="center"/>
    </xf>
    <xf numFmtId="4" fontId="53" fillId="0" borderId="0" xfId="0" applyNumberFormat="1" applyFont="1" applyAlignment="1">
      <alignment/>
    </xf>
    <xf numFmtId="4" fontId="53" fillId="0" borderId="0" xfId="0" applyNumberFormat="1" applyFont="1" applyAlignment="1">
      <alignment horizontal="right"/>
    </xf>
    <xf numFmtId="49" fontId="4" fillId="0" borderId="10" xfId="0" applyNumberFormat="1" applyFont="1" applyBorder="1" applyAlignment="1">
      <alignment horizontal="center" vertical="top" wrapText="1"/>
    </xf>
    <xf numFmtId="49" fontId="8" fillId="0" borderId="14" xfId="0" applyNumberFormat="1" applyFont="1" applyBorder="1" applyAlignment="1">
      <alignment horizontal="left" vertical="top" wrapText="1"/>
    </xf>
    <xf numFmtId="49" fontId="8" fillId="0" borderId="13" xfId="0" applyNumberFormat="1" applyFont="1" applyBorder="1" applyAlignment="1">
      <alignment horizontal="left" vertical="top" wrapText="1"/>
    </xf>
    <xf numFmtId="4" fontId="54" fillId="0" borderId="17" xfId="0" applyNumberFormat="1" applyFont="1" applyBorder="1" applyAlignment="1">
      <alignment/>
    </xf>
    <xf numFmtId="4" fontId="54" fillId="0" borderId="17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justify" vertical="justify" wrapText="1"/>
    </xf>
    <xf numFmtId="4" fontId="3" fillId="0" borderId="0" xfId="0" applyNumberFormat="1" applyFont="1" applyBorder="1" applyAlignment="1">
      <alignment horizontal="right" vertical="top"/>
    </xf>
    <xf numFmtId="4" fontId="3" fillId="0" borderId="0" xfId="0" applyNumberFormat="1" applyFont="1" applyBorder="1" applyAlignment="1">
      <alignment horizontal="center" vertical="top"/>
    </xf>
    <xf numFmtId="4" fontId="3" fillId="0" borderId="0" xfId="0" applyNumberFormat="1" applyFont="1" applyBorder="1" applyAlignment="1">
      <alignment vertical="top"/>
    </xf>
    <xf numFmtId="0" fontId="54" fillId="0" borderId="12" xfId="0" applyFont="1" applyBorder="1" applyAlignment="1">
      <alignment wrapText="1"/>
    </xf>
    <xf numFmtId="0" fontId="54" fillId="0" borderId="17" xfId="0" applyFont="1" applyBorder="1" applyAlignment="1">
      <alignment horizontal="center" vertical="center"/>
    </xf>
    <xf numFmtId="4" fontId="54" fillId="0" borderId="10" xfId="0" applyNumberFormat="1" applyFont="1" applyBorder="1" applyAlignment="1">
      <alignment horizontal="center"/>
    </xf>
    <xf numFmtId="4" fontId="5" fillId="0" borderId="18" xfId="0" applyNumberFormat="1" applyFont="1" applyBorder="1" applyAlignment="1">
      <alignment horizontal="center" vertical="top"/>
    </xf>
    <xf numFmtId="4" fontId="5" fillId="0" borderId="17" xfId="0" applyNumberFormat="1" applyFont="1" applyBorder="1" applyAlignment="1">
      <alignment horizontal="center" vertical="top"/>
    </xf>
    <xf numFmtId="0" fontId="54" fillId="0" borderId="12" xfId="0" applyFont="1" applyBorder="1" applyAlignment="1">
      <alignment vertical="top" wrapText="1"/>
    </xf>
    <xf numFmtId="0" fontId="54" fillId="0" borderId="19" xfId="0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top"/>
    </xf>
    <xf numFmtId="49" fontId="11" fillId="0" borderId="20" xfId="0" applyNumberFormat="1" applyFont="1" applyBorder="1" applyAlignment="1">
      <alignment horizontal="left" vertical="top" wrapText="1"/>
    </xf>
    <xf numFmtId="4" fontId="11" fillId="0" borderId="0" xfId="0" applyNumberFormat="1" applyFont="1" applyAlignment="1">
      <alignment horizontal="center"/>
    </xf>
    <xf numFmtId="4" fontId="11" fillId="0" borderId="13" xfId="0" applyNumberFormat="1" applyFont="1" applyBorder="1" applyAlignment="1">
      <alignment horizontal="center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justify" vertical="top" wrapText="1"/>
    </xf>
    <xf numFmtId="0" fontId="8" fillId="0" borderId="13" xfId="0" applyFont="1" applyBorder="1" applyAlignment="1">
      <alignment vertical="top" wrapText="1"/>
    </xf>
    <xf numFmtId="4" fontId="8" fillId="0" borderId="21" xfId="0" applyNumberFormat="1" applyFont="1" applyBorder="1" applyAlignment="1">
      <alignment horizontal="center" vertical="top"/>
    </xf>
    <xf numFmtId="0" fontId="8" fillId="0" borderId="14" xfId="0" applyFont="1" applyBorder="1" applyAlignment="1">
      <alignment vertical="top" wrapText="1"/>
    </xf>
    <xf numFmtId="49" fontId="12" fillId="0" borderId="14" xfId="41" applyNumberFormat="1" applyFont="1" applyBorder="1" applyAlignment="1">
      <alignment horizontal="center" vertical="top"/>
      <protection/>
    </xf>
    <xf numFmtId="4" fontId="15" fillId="0" borderId="14" xfId="41" applyNumberFormat="1" applyFont="1" applyBorder="1" applyAlignment="1">
      <alignment horizontal="center" vertical="top"/>
      <protection/>
    </xf>
    <xf numFmtId="4" fontId="12" fillId="0" borderId="14" xfId="41" applyNumberFormat="1" applyFont="1" applyBorder="1" applyAlignment="1">
      <alignment horizontal="center" vertical="top"/>
      <protection/>
    </xf>
    <xf numFmtId="4" fontId="12" fillId="0" borderId="13" xfId="41" applyNumberFormat="1" applyFont="1" applyBorder="1" applyAlignment="1">
      <alignment horizontal="center" vertical="top"/>
      <protection/>
    </xf>
    <xf numFmtId="49" fontId="7" fillId="0" borderId="12" xfId="0" applyNumberFormat="1" applyFont="1" applyBorder="1" applyAlignment="1">
      <alignment horizontal="justify" vertical="justify" wrapText="1"/>
    </xf>
    <xf numFmtId="49" fontId="8" fillId="0" borderId="20" xfId="0" applyNumberFormat="1" applyFont="1" applyBorder="1" applyAlignment="1">
      <alignment horizontal="left" vertical="top" wrapText="1"/>
    </xf>
    <xf numFmtId="4" fontId="8" fillId="0" borderId="0" xfId="0" applyNumberFormat="1" applyFont="1" applyAlignment="1">
      <alignment horizontal="center" vertical="top"/>
    </xf>
    <xf numFmtId="4" fontId="8" fillId="0" borderId="13" xfId="0" applyNumberFormat="1" applyFont="1" applyBorder="1" applyAlignment="1">
      <alignment horizontal="center"/>
    </xf>
    <xf numFmtId="4" fontId="8" fillId="0" borderId="17" xfId="0" applyNumberFormat="1" applyFont="1" applyBorder="1" applyAlignment="1">
      <alignment horizontal="center" vertical="top"/>
    </xf>
    <xf numFmtId="49" fontId="10" fillId="0" borderId="14" xfId="0" applyNumberFormat="1" applyFont="1" applyBorder="1" applyAlignment="1">
      <alignment horizontal="left" vertical="justify" wrapText="1"/>
    </xf>
    <xf numFmtId="4" fontId="8" fillId="0" borderId="20" xfId="0" applyNumberFormat="1" applyFont="1" applyBorder="1" applyAlignment="1">
      <alignment horizontal="center" vertical="top"/>
    </xf>
    <xf numFmtId="49" fontId="10" fillId="0" borderId="12" xfId="0" applyNumberFormat="1" applyFont="1" applyBorder="1" applyAlignment="1">
      <alignment horizontal="center" vertical="top"/>
    </xf>
    <xf numFmtId="49" fontId="10" fillId="0" borderId="17" xfId="0" applyNumberFormat="1" applyFont="1" applyBorder="1" applyAlignment="1">
      <alignment horizontal="left" vertical="top" wrapText="1"/>
    </xf>
    <xf numFmtId="4" fontId="11" fillId="0" borderId="17" xfId="0" applyNumberFormat="1" applyFont="1" applyBorder="1" applyAlignment="1">
      <alignment vertical="center"/>
    </xf>
    <xf numFmtId="4" fontId="11" fillId="0" borderId="17" xfId="0" applyNumberFormat="1" applyFont="1" applyBorder="1" applyAlignment="1">
      <alignment horizontal="center" vertical="top"/>
    </xf>
    <xf numFmtId="4" fontId="11" fillId="0" borderId="22" xfId="0" applyNumberFormat="1" applyFont="1" applyBorder="1" applyAlignment="1">
      <alignment vertical="top"/>
    </xf>
    <xf numFmtId="49" fontId="10" fillId="0" borderId="21" xfId="0" applyNumberFormat="1" applyFont="1" applyBorder="1" applyAlignment="1">
      <alignment horizontal="left" vertical="justify" wrapText="1"/>
    </xf>
    <xf numFmtId="4" fontId="7" fillId="0" borderId="11" xfId="0" applyNumberFormat="1" applyFont="1" applyBorder="1" applyAlignment="1">
      <alignment horizontal="center" vertical="top"/>
    </xf>
    <xf numFmtId="49" fontId="11" fillId="0" borderId="13" xfId="0" applyNumberFormat="1" applyFont="1" applyBorder="1" applyAlignment="1">
      <alignment horizontal="justify" vertical="justify" wrapText="1"/>
    </xf>
    <xf numFmtId="4" fontId="11" fillId="0" borderId="13" xfId="0" applyNumberFormat="1" applyFont="1" applyBorder="1" applyAlignment="1">
      <alignment horizontal="right" vertical="top"/>
    </xf>
    <xf numFmtId="49" fontId="8" fillId="0" borderId="0" xfId="0" applyNumberFormat="1" applyFont="1" applyAlignment="1">
      <alignment horizontal="left" vertical="center" wrapText="1"/>
    </xf>
    <xf numFmtId="49" fontId="8" fillId="0" borderId="0" xfId="0" applyNumberFormat="1" applyFont="1" applyAlignment="1">
      <alignment horizontal="justify" vertical="top" wrapText="1"/>
    </xf>
    <xf numFmtId="49" fontId="8" fillId="0" borderId="0" xfId="0" applyNumberFormat="1" applyFont="1" applyAlignment="1">
      <alignment horizontal="justify" vertical="justify" wrapText="1"/>
    </xf>
    <xf numFmtId="49" fontId="7" fillId="0" borderId="14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left" vertical="center" wrapText="1"/>
    </xf>
    <xf numFmtId="4" fontId="8" fillId="0" borderId="14" xfId="0" applyNumberFormat="1" applyFont="1" applyBorder="1" applyAlignment="1">
      <alignment vertical="center"/>
    </xf>
    <xf numFmtId="49" fontId="8" fillId="0" borderId="14" xfId="0" applyNumberFormat="1" applyFont="1" applyBorder="1" applyAlignment="1">
      <alignment horizontal="justify" vertical="top" wrapText="1"/>
    </xf>
    <xf numFmtId="49" fontId="8" fillId="0" borderId="14" xfId="0" applyNumberFormat="1" applyFont="1" applyBorder="1" applyAlignment="1">
      <alignment horizontal="justify" wrapText="1"/>
    </xf>
    <xf numFmtId="49" fontId="8" fillId="0" borderId="16" xfId="0" applyNumberFormat="1" applyFont="1" applyBorder="1" applyAlignment="1">
      <alignment horizontal="center" vertical="top"/>
    </xf>
    <xf numFmtId="49" fontId="7" fillId="0" borderId="13" xfId="0" applyNumberFormat="1" applyFont="1" applyBorder="1" applyAlignment="1">
      <alignment horizontal="right" vertical="top"/>
    </xf>
    <xf numFmtId="49" fontId="10" fillId="0" borderId="15" xfId="0" applyNumberFormat="1" applyFont="1" applyBorder="1" applyAlignment="1">
      <alignment horizontal="left" vertical="justify" wrapText="1"/>
    </xf>
    <xf numFmtId="49" fontId="12" fillId="0" borderId="14" xfId="41" applyNumberFormat="1" applyFont="1" applyBorder="1" applyAlignment="1">
      <alignment horizontal="left" vertical="top" wrapText="1"/>
      <protection/>
    </xf>
    <xf numFmtId="49" fontId="10" fillId="0" borderId="21" xfId="0" applyNumberFormat="1" applyFont="1" applyBorder="1" applyAlignment="1">
      <alignment horizontal="left" vertical="top" wrapText="1"/>
    </xf>
    <xf numFmtId="4" fontId="11" fillId="0" borderId="21" xfId="0" applyNumberFormat="1" applyFont="1" applyBorder="1" applyAlignment="1">
      <alignment vertical="center"/>
    </xf>
    <xf numFmtId="4" fontId="11" fillId="0" borderId="21" xfId="0" applyNumberFormat="1" applyFont="1" applyBorder="1" applyAlignment="1">
      <alignment horizontal="center" vertical="top"/>
    </xf>
    <xf numFmtId="4" fontId="11" fillId="0" borderId="11" xfId="0" applyNumberFormat="1" applyFont="1" applyBorder="1" applyAlignment="1">
      <alignment vertical="top"/>
    </xf>
    <xf numFmtId="4" fontId="8" fillId="0" borderId="0" xfId="0" applyNumberFormat="1" applyFont="1" applyAlignment="1">
      <alignment horizontal="center"/>
    </xf>
    <xf numFmtId="49" fontId="8" fillId="0" borderId="0" xfId="0" applyNumberFormat="1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justify" vertical="justify" wrapText="1"/>
    </xf>
    <xf numFmtId="4" fontId="7" fillId="0" borderId="0" xfId="0" applyNumberFormat="1" applyFont="1" applyBorder="1" applyAlignment="1">
      <alignment horizontal="right" vertical="top"/>
    </xf>
    <xf numFmtId="49" fontId="8" fillId="0" borderId="15" xfId="0" applyNumberFormat="1" applyFont="1" applyBorder="1" applyAlignment="1">
      <alignment horizontal="right" vertical="top"/>
    </xf>
    <xf numFmtId="4" fontId="13" fillId="0" borderId="13" xfId="0" applyNumberFormat="1" applyFont="1" applyBorder="1" applyAlignment="1">
      <alignment horizontal="center" vertical="top"/>
    </xf>
    <xf numFmtId="49" fontId="13" fillId="0" borderId="14" xfId="0" applyNumberFormat="1" applyFont="1" applyBorder="1" applyAlignment="1">
      <alignment horizontal="center" vertical="top"/>
    </xf>
    <xf numFmtId="4" fontId="13" fillId="0" borderId="14" xfId="0" applyNumberFormat="1" applyFont="1" applyBorder="1" applyAlignment="1">
      <alignment horizontal="center" vertical="top"/>
    </xf>
    <xf numFmtId="0" fontId="13" fillId="0" borderId="13" xfId="0" applyFont="1" applyBorder="1" applyAlignment="1">
      <alignment horizontal="left" vertical="top" wrapText="1"/>
    </xf>
    <xf numFmtId="49" fontId="7" fillId="0" borderId="0" xfId="0" applyNumberFormat="1" applyFont="1" applyBorder="1" applyAlignment="1">
      <alignment horizontal="right" vertical="top"/>
    </xf>
    <xf numFmtId="49" fontId="7" fillId="0" borderId="16" xfId="0" applyNumberFormat="1" applyFont="1" applyBorder="1" applyAlignment="1">
      <alignment horizontal="right" vertical="top"/>
    </xf>
    <xf numFmtId="0" fontId="8" fillId="0" borderId="14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justify" wrapText="1"/>
    </xf>
    <xf numFmtId="0" fontId="8" fillId="0" borderId="16" xfId="0" applyFont="1" applyBorder="1" applyAlignment="1">
      <alignment vertical="top" wrapText="1"/>
    </xf>
    <xf numFmtId="4" fontId="8" fillId="0" borderId="14" xfId="0" applyNumberFormat="1" applyFont="1" applyBorder="1" applyAlignment="1">
      <alignment horizontal="right" vertical="top"/>
    </xf>
    <xf numFmtId="0" fontId="8" fillId="0" borderId="0" xfId="0" applyFont="1" applyAlignment="1">
      <alignment wrapText="1"/>
    </xf>
    <xf numFmtId="49" fontId="8" fillId="0" borderId="0" xfId="0" applyNumberFormat="1" applyFont="1" applyAlignment="1">
      <alignment horizontal="left" vertical="top" wrapText="1"/>
    </xf>
    <xf numFmtId="49" fontId="7" fillId="0" borderId="13" xfId="0" applyNumberFormat="1" applyFont="1" applyBorder="1" applyAlignment="1">
      <alignment horizontal="right" vertical="center"/>
    </xf>
    <xf numFmtId="49" fontId="7" fillId="0" borderId="10" xfId="0" applyNumberFormat="1" applyFont="1" applyBorder="1" applyAlignment="1">
      <alignment horizontal="justify" vertical="top" wrapText="1"/>
    </xf>
    <xf numFmtId="49" fontId="8" fillId="0" borderId="16" xfId="0" applyNumberFormat="1" applyFont="1" applyBorder="1" applyAlignment="1">
      <alignment horizontal="right" vertical="top"/>
    </xf>
    <xf numFmtId="49" fontId="8" fillId="0" borderId="0" xfId="0" applyNumberFormat="1" applyFont="1" applyBorder="1" applyAlignment="1">
      <alignment horizontal="left" vertical="top" wrapText="1"/>
    </xf>
    <xf numFmtId="49" fontId="7" fillId="0" borderId="21" xfId="0" applyNumberFormat="1" applyFont="1" applyBorder="1" applyAlignment="1">
      <alignment horizontal="justify" vertical="top" wrapText="1"/>
    </xf>
    <xf numFmtId="4" fontId="10" fillId="0" borderId="17" xfId="0" applyNumberFormat="1" applyFont="1" applyBorder="1" applyAlignment="1">
      <alignment horizontal="center" vertical="top"/>
    </xf>
    <xf numFmtId="49" fontId="10" fillId="0" borderId="12" xfId="0" applyNumberFormat="1" applyFont="1" applyBorder="1" applyAlignment="1">
      <alignment horizontal="right" vertical="top"/>
    </xf>
    <xf numFmtId="49" fontId="10" fillId="0" borderId="17" xfId="0" applyNumberFormat="1" applyFont="1" applyBorder="1" applyAlignment="1">
      <alignment horizontal="justify" vertical="justify" wrapText="1"/>
    </xf>
    <xf numFmtId="4" fontId="10" fillId="0" borderId="22" xfId="0" applyNumberFormat="1" applyFont="1" applyBorder="1" applyAlignment="1">
      <alignment horizontal="center" vertical="top"/>
    </xf>
    <xf numFmtId="49" fontId="7" fillId="0" borderId="14" xfId="0" applyNumberFormat="1" applyFont="1" applyBorder="1" applyAlignment="1">
      <alignment horizontal="center" vertical="top"/>
    </xf>
    <xf numFmtId="0" fontId="8" fillId="0" borderId="18" xfId="0" applyFont="1" applyBorder="1" applyAlignment="1">
      <alignment horizontal="justify" vertical="top" wrapText="1"/>
    </xf>
    <xf numFmtId="0" fontId="9" fillId="0" borderId="0" xfId="0" applyFont="1" applyAlignment="1">
      <alignment horizontal="center"/>
    </xf>
    <xf numFmtId="49" fontId="10" fillId="0" borderId="12" xfId="0" applyNumberFormat="1" applyFont="1" applyBorder="1" applyAlignment="1">
      <alignment horizontal="left" vertical="justify" wrapText="1"/>
    </xf>
    <xf numFmtId="49" fontId="10" fillId="0" borderId="17" xfId="0" applyNumberFormat="1" applyFont="1" applyBorder="1" applyAlignment="1">
      <alignment horizontal="left" vertical="justify" wrapText="1"/>
    </xf>
    <xf numFmtId="0" fontId="55" fillId="0" borderId="0" xfId="0" applyFont="1" applyAlignment="1">
      <alignment horizontal="center" wrapText="1"/>
    </xf>
  </cellXfs>
  <cellStyles count="5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" xfId="41"/>
    <cellStyle name="Nevtralno" xfId="42"/>
    <cellStyle name="Followed Hyperlink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nos" xfId="62"/>
    <cellStyle name="Vsot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819150</xdr:colOff>
      <xdr:row>0</xdr:row>
      <xdr:rowOff>104775</xdr:rowOff>
    </xdr:from>
    <xdr:ext cx="209550" cy="257175"/>
    <xdr:sp fLocksText="0">
      <xdr:nvSpPr>
        <xdr:cNvPr id="1" name="PoljeZBesedilom 1"/>
        <xdr:cNvSpPr txBox="1">
          <a:spLocks noChangeArrowheads="1"/>
        </xdr:cNvSpPr>
      </xdr:nvSpPr>
      <xdr:spPr>
        <a:xfrm>
          <a:off x="6429375" y="104775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0"/>
  <sheetViews>
    <sheetView tabSelected="1" zoomScale="150" zoomScaleNormal="150" zoomScaleSheetLayoutView="130" zoomScalePageLayoutView="150" workbookViewId="0" topLeftCell="A1">
      <selection activeCell="H176" sqref="H176"/>
    </sheetView>
  </sheetViews>
  <sheetFormatPr defaultColWidth="9.00390625" defaultRowHeight="12.75"/>
  <cols>
    <col min="1" max="1" width="6.375" style="4" customWidth="1"/>
    <col min="2" max="2" width="39.625" style="2" customWidth="1"/>
    <col min="3" max="3" width="8.25390625" style="3" customWidth="1"/>
    <col min="4" max="4" width="9.125" style="5" customWidth="1"/>
    <col min="5" max="5" width="10.25390625" style="5" customWidth="1"/>
    <col min="6" max="6" width="10.75390625" style="6" customWidth="1"/>
    <col min="7" max="7" width="15.375" style="1" customWidth="1"/>
  </cols>
  <sheetData>
    <row r="1" spans="1:6" ht="18.75" customHeight="1">
      <c r="A1" s="151" t="s">
        <v>125</v>
      </c>
      <c r="B1" s="151"/>
      <c r="C1" s="151"/>
      <c r="D1" s="151"/>
      <c r="E1" s="151"/>
      <c r="F1" s="151"/>
    </row>
    <row r="2" ht="13.5" customHeight="1"/>
    <row r="3" spans="1:6" ht="13.5" customHeight="1">
      <c r="A3" s="7" t="s">
        <v>0</v>
      </c>
      <c r="B3" s="62" t="s">
        <v>29</v>
      </c>
      <c r="C3" s="17" t="s">
        <v>28</v>
      </c>
      <c r="D3" s="17" t="s">
        <v>27</v>
      </c>
      <c r="E3" s="17" t="s">
        <v>31</v>
      </c>
      <c r="F3" s="17" t="s">
        <v>26</v>
      </c>
    </row>
    <row r="4" spans="1:6" ht="10.5" customHeight="1">
      <c r="A4" s="12"/>
      <c r="B4" s="13"/>
      <c r="C4" s="8"/>
      <c r="D4" s="11"/>
      <c r="E4" s="11"/>
      <c r="F4" s="16"/>
    </row>
    <row r="5" spans="1:7" s="15" customFormat="1" ht="14.25" customHeight="1">
      <c r="A5" s="98" t="s">
        <v>9</v>
      </c>
      <c r="B5" s="99" t="s">
        <v>76</v>
      </c>
      <c r="C5" s="100"/>
      <c r="D5" s="101"/>
      <c r="E5" s="101"/>
      <c r="F5" s="102"/>
      <c r="G5" s="14"/>
    </row>
    <row r="6" spans="1:7" s="15" customFormat="1" ht="14.25" customHeight="1">
      <c r="A6" s="50"/>
      <c r="B6" s="119"/>
      <c r="C6" s="120"/>
      <c r="D6" s="121"/>
      <c r="E6" s="121"/>
      <c r="F6" s="122"/>
      <c r="G6" s="14"/>
    </row>
    <row r="7" spans="1:7" s="15" customFormat="1" ht="14.25" customHeight="1">
      <c r="A7" s="25" t="s">
        <v>40</v>
      </c>
      <c r="B7" s="26" t="s">
        <v>4</v>
      </c>
      <c r="C7" s="23"/>
      <c r="D7" s="19"/>
      <c r="E7" s="19"/>
      <c r="F7" s="27"/>
      <c r="G7" s="14"/>
    </row>
    <row r="8" spans="1:7" s="15" customFormat="1" ht="14.25" customHeight="1">
      <c r="A8" s="28"/>
      <c r="B8" s="29"/>
      <c r="C8" s="23"/>
      <c r="D8" s="19"/>
      <c r="E8" s="19"/>
      <c r="F8" s="27"/>
      <c r="G8" s="14"/>
    </row>
    <row r="9" spans="1:7" s="15" customFormat="1" ht="25.5" customHeight="1">
      <c r="A9" s="20" t="s">
        <v>10</v>
      </c>
      <c r="B9" s="18" t="s">
        <v>8</v>
      </c>
      <c r="C9" s="19" t="s">
        <v>11</v>
      </c>
      <c r="D9" s="19">
        <v>19</v>
      </c>
      <c r="E9" s="19">
        <v>0</v>
      </c>
      <c r="F9" s="19">
        <f>D9*E9</f>
        <v>0</v>
      </c>
      <c r="G9" s="14"/>
    </row>
    <row r="10" spans="1:7" s="15" customFormat="1" ht="14.25" customHeight="1">
      <c r="A10" s="24"/>
      <c r="B10" s="30"/>
      <c r="C10" s="22"/>
      <c r="D10" s="22"/>
      <c r="E10" s="22"/>
      <c r="F10" s="19"/>
      <c r="G10" s="14"/>
    </row>
    <row r="11" spans="1:7" s="15" customFormat="1" ht="29.25" customHeight="1">
      <c r="A11" s="20" t="s">
        <v>23</v>
      </c>
      <c r="B11" s="64" t="s">
        <v>47</v>
      </c>
      <c r="C11" s="22" t="s">
        <v>46</v>
      </c>
      <c r="D11" s="19">
        <v>1</v>
      </c>
      <c r="E11" s="97">
        <v>0</v>
      </c>
      <c r="F11" s="19">
        <f>D11*E11</f>
        <v>0</v>
      </c>
      <c r="G11" s="14"/>
    </row>
    <row r="12" spans="1:7" s="15" customFormat="1" ht="14.25" customHeight="1">
      <c r="A12" s="78"/>
      <c r="B12" s="79"/>
      <c r="C12" s="80"/>
      <c r="D12" s="81"/>
      <c r="E12" s="80"/>
      <c r="F12" s="81"/>
      <c r="G12" s="14"/>
    </row>
    <row r="13" spans="1:7" s="15" customFormat="1" ht="38.25" customHeight="1">
      <c r="A13" s="20" t="s">
        <v>45</v>
      </c>
      <c r="B13" s="21" t="s">
        <v>77</v>
      </c>
      <c r="C13" s="19" t="s">
        <v>60</v>
      </c>
      <c r="D13" s="19">
        <v>1</v>
      </c>
      <c r="E13" s="19">
        <v>0</v>
      </c>
      <c r="F13" s="19">
        <f>D13*E13</f>
        <v>0</v>
      </c>
      <c r="G13" s="14"/>
    </row>
    <row r="14" spans="1:7" s="15" customFormat="1" ht="12" customHeight="1">
      <c r="A14" s="20"/>
      <c r="B14" s="21"/>
      <c r="C14" s="19"/>
      <c r="D14" s="19"/>
      <c r="E14" s="19"/>
      <c r="F14" s="19"/>
      <c r="G14" s="14"/>
    </row>
    <row r="15" spans="1:7" s="15" customFormat="1" ht="38.25" customHeight="1">
      <c r="A15" s="20" t="s">
        <v>79</v>
      </c>
      <c r="B15" s="92" t="s">
        <v>82</v>
      </c>
      <c r="C15" s="123" t="s">
        <v>46</v>
      </c>
      <c r="D15" s="94">
        <v>1</v>
      </c>
      <c r="E15" s="123">
        <v>0</v>
      </c>
      <c r="F15" s="94">
        <f>D15*E15</f>
        <v>0</v>
      </c>
      <c r="G15" s="14"/>
    </row>
    <row r="16" spans="1:7" s="15" customFormat="1" ht="11.25" customHeight="1">
      <c r="A16" s="20"/>
      <c r="B16" s="21"/>
      <c r="C16" s="19"/>
      <c r="D16" s="19"/>
      <c r="E16" s="19"/>
      <c r="F16" s="19"/>
      <c r="G16" s="14"/>
    </row>
    <row r="17" spans="1:7" s="15" customFormat="1" ht="27" customHeight="1">
      <c r="A17" s="24" t="s">
        <v>81</v>
      </c>
      <c r="B17" s="63" t="s">
        <v>80</v>
      </c>
      <c r="C17" s="22" t="s">
        <v>2</v>
      </c>
      <c r="D17" s="22">
        <v>242.6</v>
      </c>
      <c r="E17" s="22">
        <v>0</v>
      </c>
      <c r="F17" s="19">
        <f>D17*E17</f>
        <v>0</v>
      </c>
      <c r="G17" s="14"/>
    </row>
    <row r="18" spans="1:7" s="15" customFormat="1" ht="14.25" customHeight="1">
      <c r="A18" s="28"/>
      <c r="B18" s="26"/>
      <c r="C18" s="31"/>
      <c r="D18" s="32"/>
      <c r="E18" s="32"/>
      <c r="F18" s="32"/>
      <c r="G18" s="14"/>
    </row>
    <row r="19" spans="1:7" s="15" customFormat="1" ht="14.25" customHeight="1">
      <c r="A19" s="28"/>
      <c r="B19" s="33" t="s">
        <v>32</v>
      </c>
      <c r="C19" s="34"/>
      <c r="D19" s="35"/>
      <c r="E19" s="35"/>
      <c r="F19" s="35">
        <f>SUM(F9:F17)</f>
        <v>0</v>
      </c>
      <c r="G19" s="14"/>
    </row>
    <row r="20" spans="1:7" s="15" customFormat="1" ht="14.25" customHeight="1">
      <c r="A20" s="96"/>
      <c r="B20" s="103"/>
      <c r="C20" s="85"/>
      <c r="D20" s="85"/>
      <c r="E20" s="85"/>
      <c r="F20" s="104"/>
      <c r="G20" s="14"/>
    </row>
    <row r="21" spans="1:7" s="15" customFormat="1" ht="14.25" customHeight="1">
      <c r="A21" s="25" t="s">
        <v>41</v>
      </c>
      <c r="B21" s="36" t="s">
        <v>61</v>
      </c>
      <c r="C21" s="23"/>
      <c r="D21" s="19"/>
      <c r="E21" s="19"/>
      <c r="F21" s="19"/>
      <c r="G21" s="14"/>
    </row>
    <row r="22" spans="1:7" s="15" customFormat="1" ht="14.25" customHeight="1">
      <c r="A22" s="25"/>
      <c r="B22" s="36"/>
      <c r="C22" s="23"/>
      <c r="D22" s="19"/>
      <c r="E22" s="19"/>
      <c r="F22" s="19"/>
      <c r="G22" s="14"/>
    </row>
    <row r="23" spans="1:7" s="15" customFormat="1" ht="37.5" customHeight="1">
      <c r="A23" s="20" t="s">
        <v>13</v>
      </c>
      <c r="B23" s="18" t="s">
        <v>78</v>
      </c>
      <c r="C23" s="19" t="s">
        <v>1</v>
      </c>
      <c r="D23" s="19">
        <v>98.8</v>
      </c>
      <c r="E23" s="19">
        <v>0</v>
      </c>
      <c r="F23" s="19">
        <f>D23*E23</f>
        <v>0</v>
      </c>
      <c r="G23" s="14"/>
    </row>
    <row r="24" spans="1:7" s="15" customFormat="1" ht="14.25" customHeight="1">
      <c r="A24" s="96"/>
      <c r="B24" s="96"/>
      <c r="C24" s="22"/>
      <c r="D24" s="22"/>
      <c r="E24" s="22"/>
      <c r="F24" s="32"/>
      <c r="G24" s="14"/>
    </row>
    <row r="25" spans="1:7" s="15" customFormat="1" ht="24.75" customHeight="1">
      <c r="A25" s="20" t="s">
        <v>14</v>
      </c>
      <c r="B25" s="64" t="s">
        <v>86</v>
      </c>
      <c r="C25" s="19" t="s">
        <v>49</v>
      </c>
      <c r="D25" s="19">
        <v>184.3</v>
      </c>
      <c r="E25" s="19">
        <v>0</v>
      </c>
      <c r="F25" s="19">
        <f>D25*E25</f>
        <v>0</v>
      </c>
      <c r="G25" s="14"/>
    </row>
    <row r="26" spans="1:7" s="15" customFormat="1" ht="14.25" customHeight="1">
      <c r="A26" s="28"/>
      <c r="B26" s="105"/>
      <c r="C26" s="52"/>
      <c r="D26" s="106"/>
      <c r="E26" s="52"/>
      <c r="F26" s="52"/>
      <c r="G26" s="14"/>
    </row>
    <row r="27" spans="1:7" s="15" customFormat="1" ht="39" customHeight="1">
      <c r="A27" s="20" t="s">
        <v>15</v>
      </c>
      <c r="B27" s="18" t="s">
        <v>83</v>
      </c>
      <c r="C27" s="19" t="s">
        <v>49</v>
      </c>
      <c r="D27" s="19">
        <v>135</v>
      </c>
      <c r="E27" s="19">
        <v>0</v>
      </c>
      <c r="F27" s="19">
        <f>D27*E27</f>
        <v>0</v>
      </c>
      <c r="G27" s="14"/>
    </row>
    <row r="28" spans="1:7" s="15" customFormat="1" ht="14.25" customHeight="1">
      <c r="A28" s="96"/>
      <c r="B28" s="96"/>
      <c r="C28" s="22"/>
      <c r="D28" s="22"/>
      <c r="E28" s="22"/>
      <c r="F28" s="32"/>
      <c r="G28" s="14"/>
    </row>
    <row r="29" spans="1:7" s="15" customFormat="1" ht="25.5" customHeight="1">
      <c r="A29" s="20" t="s">
        <v>16</v>
      </c>
      <c r="B29" s="82" t="s">
        <v>62</v>
      </c>
      <c r="C29" s="19" t="s">
        <v>1</v>
      </c>
      <c r="D29" s="19">
        <v>89.1</v>
      </c>
      <c r="E29" s="19">
        <v>0</v>
      </c>
      <c r="F29" s="19">
        <f>D29*E29</f>
        <v>0</v>
      </c>
      <c r="G29" s="14"/>
    </row>
    <row r="30" spans="1:7" s="15" customFormat="1" ht="14.25" customHeight="1">
      <c r="A30" s="96"/>
      <c r="B30" s="96"/>
      <c r="C30" s="22"/>
      <c r="D30" s="22"/>
      <c r="E30" s="22"/>
      <c r="F30" s="32"/>
      <c r="G30" s="14"/>
    </row>
    <row r="31" spans="1:7" s="15" customFormat="1" ht="18" customHeight="1">
      <c r="A31" s="20" t="s">
        <v>43</v>
      </c>
      <c r="B31" s="107" t="s">
        <v>63</v>
      </c>
      <c r="C31" s="22" t="s">
        <v>46</v>
      </c>
      <c r="D31" s="19">
        <v>5</v>
      </c>
      <c r="E31" s="19">
        <v>0</v>
      </c>
      <c r="F31" s="19">
        <f>D31*E31</f>
        <v>0</v>
      </c>
      <c r="G31" s="14"/>
    </row>
    <row r="32" spans="1:7" s="15" customFormat="1" ht="14.25" customHeight="1">
      <c r="A32" s="20"/>
      <c r="B32" s="18"/>
      <c r="C32" s="19"/>
      <c r="D32" s="19"/>
      <c r="E32" s="19"/>
      <c r="F32" s="19"/>
      <c r="G32" s="14"/>
    </row>
    <row r="33" spans="1:7" s="15" customFormat="1" ht="40.5" customHeight="1">
      <c r="A33" s="20" t="s">
        <v>44</v>
      </c>
      <c r="B33" s="82" t="s">
        <v>116</v>
      </c>
      <c r="C33" s="19" t="s">
        <v>1</v>
      </c>
      <c r="D33" s="19">
        <v>33.7</v>
      </c>
      <c r="E33" s="19">
        <v>0</v>
      </c>
      <c r="F33" s="19">
        <f>D33*E33</f>
        <v>0</v>
      </c>
      <c r="G33" s="14"/>
    </row>
    <row r="34" spans="1:7" s="15" customFormat="1" ht="14.25" customHeight="1">
      <c r="A34" s="20"/>
      <c r="B34" s="108"/>
      <c r="C34" s="19"/>
      <c r="D34" s="19"/>
      <c r="E34" s="19"/>
      <c r="F34" s="19"/>
      <c r="G34" s="14"/>
    </row>
    <row r="35" spans="1:7" s="15" customFormat="1" ht="47.25" customHeight="1">
      <c r="A35" s="20" t="s">
        <v>53</v>
      </c>
      <c r="B35" s="82" t="s">
        <v>84</v>
      </c>
      <c r="C35" s="19" t="s">
        <v>1</v>
      </c>
      <c r="D35" s="19">
        <v>33.7</v>
      </c>
      <c r="E35" s="19">
        <v>0</v>
      </c>
      <c r="F35" s="19">
        <f>D35*E35</f>
        <v>0</v>
      </c>
      <c r="G35" s="14"/>
    </row>
    <row r="36" spans="1:7" s="15" customFormat="1" ht="14.25" customHeight="1">
      <c r="A36" s="20"/>
      <c r="B36" s="109"/>
      <c r="C36" s="19"/>
      <c r="D36" s="19"/>
      <c r="E36" s="19"/>
      <c r="F36" s="19"/>
      <c r="G36" s="14"/>
    </row>
    <row r="37" spans="1:7" s="15" customFormat="1" ht="14.25" customHeight="1">
      <c r="A37" s="127"/>
      <c r="B37" s="33" t="s">
        <v>64</v>
      </c>
      <c r="C37" s="34"/>
      <c r="D37" s="35"/>
      <c r="E37" s="35"/>
      <c r="F37" s="35">
        <f>SUM(F23:F35)</f>
        <v>0</v>
      </c>
      <c r="G37" s="14"/>
    </row>
    <row r="38" spans="1:7" s="15" customFormat="1" ht="14.25" customHeight="1">
      <c r="A38" s="124"/>
      <c r="B38" s="125"/>
      <c r="C38" s="126"/>
      <c r="D38" s="47"/>
      <c r="E38" s="47"/>
      <c r="F38" s="47"/>
      <c r="G38" s="14"/>
    </row>
    <row r="39" spans="1:7" s="15" customFormat="1" ht="14.25" customHeight="1">
      <c r="A39" s="7" t="s">
        <v>0</v>
      </c>
      <c r="B39" s="62" t="s">
        <v>29</v>
      </c>
      <c r="C39" s="17" t="s">
        <v>28</v>
      </c>
      <c r="D39" s="17" t="s">
        <v>27</v>
      </c>
      <c r="E39" s="17" t="s">
        <v>31</v>
      </c>
      <c r="F39" s="17" t="s">
        <v>26</v>
      </c>
      <c r="G39" s="14"/>
    </row>
    <row r="40" spans="1:7" s="15" customFormat="1" ht="14.25" customHeight="1">
      <c r="A40" s="96"/>
      <c r="B40" s="103"/>
      <c r="C40" s="85"/>
      <c r="D40" s="85"/>
      <c r="E40" s="85"/>
      <c r="F40" s="104"/>
      <c r="G40" s="14"/>
    </row>
    <row r="41" spans="1:7" s="15" customFormat="1" ht="14.25" customHeight="1">
      <c r="A41" s="110" t="s">
        <v>5</v>
      </c>
      <c r="B41" s="111" t="s">
        <v>65</v>
      </c>
      <c r="C41" s="112"/>
      <c r="D41" s="22"/>
      <c r="E41" s="22"/>
      <c r="F41" s="19"/>
      <c r="G41" s="14"/>
    </row>
    <row r="42" spans="1:7" s="15" customFormat="1" ht="14.25" customHeight="1">
      <c r="A42" s="110"/>
      <c r="B42" s="111"/>
      <c r="C42" s="112"/>
      <c r="D42" s="22"/>
      <c r="E42" s="22"/>
      <c r="F42" s="19"/>
      <c r="G42" s="14"/>
    </row>
    <row r="43" spans="1:7" s="15" customFormat="1" ht="27" customHeight="1">
      <c r="A43" s="20" t="s">
        <v>17</v>
      </c>
      <c r="B43" s="82" t="s">
        <v>87</v>
      </c>
      <c r="C43" s="19" t="s">
        <v>1</v>
      </c>
      <c r="D43" s="19">
        <v>1.5</v>
      </c>
      <c r="E43" s="19">
        <v>0</v>
      </c>
      <c r="F43" s="19">
        <f>D43*E43</f>
        <v>0</v>
      </c>
      <c r="G43" s="14"/>
    </row>
    <row r="44" spans="1:7" s="15" customFormat="1" ht="12.75" customHeight="1">
      <c r="A44" s="24"/>
      <c r="B44" s="84"/>
      <c r="C44" s="22"/>
      <c r="D44" s="22"/>
      <c r="E44" s="22"/>
      <c r="F44" s="19"/>
      <c r="G44" s="14"/>
    </row>
    <row r="45" spans="1:7" s="15" customFormat="1" ht="35.25" customHeight="1">
      <c r="A45" s="20" t="s">
        <v>18</v>
      </c>
      <c r="B45" s="64" t="s">
        <v>88</v>
      </c>
      <c r="C45" s="19" t="s">
        <v>2</v>
      </c>
      <c r="D45" s="19">
        <v>27.6</v>
      </c>
      <c r="E45" s="19">
        <v>0</v>
      </c>
      <c r="F45" s="19">
        <f>D45*E45</f>
        <v>0</v>
      </c>
      <c r="G45" s="14"/>
    </row>
    <row r="46" spans="1:7" s="15" customFormat="1" ht="14.25" customHeight="1">
      <c r="A46" s="24"/>
      <c r="B46" s="113"/>
      <c r="C46" s="22"/>
      <c r="D46" s="22"/>
      <c r="E46" s="22"/>
      <c r="F46" s="19"/>
      <c r="G46" s="14"/>
    </row>
    <row r="47" spans="1:7" s="15" customFormat="1" ht="37.5" customHeight="1">
      <c r="A47" s="20" t="s">
        <v>19</v>
      </c>
      <c r="B47" s="64" t="s">
        <v>66</v>
      </c>
      <c r="C47" s="19" t="s">
        <v>67</v>
      </c>
      <c r="D47" s="19">
        <v>1547.2</v>
      </c>
      <c r="E47" s="19">
        <v>0</v>
      </c>
      <c r="F47" s="19">
        <f>D47*E47</f>
        <v>0</v>
      </c>
      <c r="G47" s="14"/>
    </row>
    <row r="48" spans="1:7" s="15" customFormat="1" ht="14.25" customHeight="1">
      <c r="A48" s="24"/>
      <c r="B48" s="114"/>
      <c r="C48" s="22"/>
      <c r="D48" s="22"/>
      <c r="E48" s="22"/>
      <c r="F48" s="19"/>
      <c r="G48" s="14"/>
    </row>
    <row r="49" spans="1:7" s="15" customFormat="1" ht="36" customHeight="1">
      <c r="A49" s="24" t="s">
        <v>20</v>
      </c>
      <c r="B49" s="63" t="s">
        <v>68</v>
      </c>
      <c r="C49" s="22" t="s">
        <v>67</v>
      </c>
      <c r="D49" s="22">
        <v>4329.5</v>
      </c>
      <c r="E49" s="22">
        <v>0</v>
      </c>
      <c r="F49" s="19">
        <f>D49*E49</f>
        <v>0</v>
      </c>
      <c r="G49" s="14"/>
    </row>
    <row r="50" spans="1:7" s="15" customFormat="1" ht="14.25" customHeight="1">
      <c r="A50" s="96"/>
      <c r="B50" s="96"/>
      <c r="C50" s="22"/>
      <c r="D50" s="22"/>
      <c r="E50" s="22"/>
      <c r="F50" s="32"/>
      <c r="G50" s="14"/>
    </row>
    <row r="51" spans="1:7" s="15" customFormat="1" ht="36" customHeight="1">
      <c r="A51" s="20" t="s">
        <v>21</v>
      </c>
      <c r="B51" s="64" t="s">
        <v>69</v>
      </c>
      <c r="C51" s="19" t="s">
        <v>1</v>
      </c>
      <c r="D51" s="19">
        <v>49.5</v>
      </c>
      <c r="E51" s="19">
        <v>0</v>
      </c>
      <c r="F51" s="19">
        <f>D51*E51</f>
        <v>0</v>
      </c>
      <c r="G51" s="14"/>
    </row>
    <row r="52" spans="1:7" s="15" customFormat="1" ht="14.25" customHeight="1">
      <c r="A52" s="24"/>
      <c r="B52" s="113"/>
      <c r="C52" s="22"/>
      <c r="D52" s="22"/>
      <c r="E52" s="22"/>
      <c r="F52" s="19"/>
      <c r="G52" s="14"/>
    </row>
    <row r="53" spans="1:7" s="15" customFormat="1" ht="40.5" customHeight="1">
      <c r="A53" s="24" t="s">
        <v>25</v>
      </c>
      <c r="B53" s="63" t="s">
        <v>70</v>
      </c>
      <c r="C53" s="22" t="s">
        <v>1</v>
      </c>
      <c r="D53" s="22">
        <v>9.3</v>
      </c>
      <c r="E53" s="22">
        <v>0</v>
      </c>
      <c r="F53" s="19">
        <f>D53*E53</f>
        <v>0</v>
      </c>
      <c r="G53" s="14"/>
    </row>
    <row r="54" spans="1:7" s="15" customFormat="1" ht="14.25" customHeight="1">
      <c r="A54" s="110"/>
      <c r="B54" s="111"/>
      <c r="C54" s="112"/>
      <c r="D54" s="22"/>
      <c r="E54" s="22"/>
      <c r="F54" s="19"/>
      <c r="G54" s="14"/>
    </row>
    <row r="55" spans="1:7" s="15" customFormat="1" ht="30" customHeight="1">
      <c r="A55" s="20" t="s">
        <v>55</v>
      </c>
      <c r="B55" s="64" t="s">
        <v>71</v>
      </c>
      <c r="C55" s="19" t="s">
        <v>1</v>
      </c>
      <c r="D55" s="19">
        <v>1.6</v>
      </c>
      <c r="E55" s="19">
        <v>0</v>
      </c>
      <c r="F55" s="19">
        <f>D55*E55</f>
        <v>0</v>
      </c>
      <c r="G55" s="14"/>
    </row>
    <row r="56" spans="1:7" s="15" customFormat="1" ht="14.25" customHeight="1">
      <c r="A56" s="20"/>
      <c r="B56" s="64"/>
      <c r="C56" s="19"/>
      <c r="D56" s="19"/>
      <c r="E56" s="19"/>
      <c r="F56" s="19"/>
      <c r="G56" s="14"/>
    </row>
    <row r="57" spans="1:7" s="15" customFormat="1" ht="48.75" customHeight="1">
      <c r="A57" s="24" t="s">
        <v>51</v>
      </c>
      <c r="B57" s="63" t="s">
        <v>89</v>
      </c>
      <c r="C57" s="22" t="s">
        <v>11</v>
      </c>
      <c r="D57" s="22">
        <v>3.6</v>
      </c>
      <c r="E57" s="22">
        <v>0</v>
      </c>
      <c r="F57" s="19">
        <f>D57*E57</f>
        <v>0</v>
      </c>
      <c r="G57" s="14"/>
    </row>
    <row r="58" spans="1:7" s="15" customFormat="1" ht="14.25" customHeight="1">
      <c r="A58" s="96"/>
      <c r="B58" s="96"/>
      <c r="C58" s="19"/>
      <c r="D58" s="22"/>
      <c r="E58" s="22"/>
      <c r="F58" s="32"/>
      <c r="G58" s="14"/>
    </row>
    <row r="59" spans="1:7" s="15" customFormat="1" ht="36" customHeight="1">
      <c r="A59" s="20" t="s">
        <v>48</v>
      </c>
      <c r="B59" s="82" t="s">
        <v>54</v>
      </c>
      <c r="C59" s="19" t="s">
        <v>46</v>
      </c>
      <c r="D59" s="19">
        <v>1</v>
      </c>
      <c r="E59" s="19">
        <v>0</v>
      </c>
      <c r="F59" s="19">
        <f>D59*E59</f>
        <v>0</v>
      </c>
      <c r="G59" s="14"/>
    </row>
    <row r="60" spans="1:7" s="15" customFormat="1" ht="14.25" customHeight="1">
      <c r="A60" s="20"/>
      <c r="B60" s="83"/>
      <c r="C60" s="19"/>
      <c r="D60" s="19"/>
      <c r="E60" s="19"/>
      <c r="F60" s="19"/>
      <c r="G60" s="14"/>
    </row>
    <row r="61" spans="1:7" s="15" customFormat="1" ht="51" customHeight="1">
      <c r="A61" s="20" t="s">
        <v>72</v>
      </c>
      <c r="B61" s="83" t="s">
        <v>90</v>
      </c>
      <c r="C61" s="19" t="s">
        <v>49</v>
      </c>
      <c r="D61" s="19">
        <v>7.5</v>
      </c>
      <c r="E61" s="19">
        <v>0</v>
      </c>
      <c r="F61" s="19">
        <f>D61*E61</f>
        <v>0</v>
      </c>
      <c r="G61" s="14"/>
    </row>
    <row r="62" spans="1:7" s="15" customFormat="1" ht="14.25" customHeight="1">
      <c r="A62" s="20"/>
      <c r="B62" s="83"/>
      <c r="C62" s="19"/>
      <c r="D62" s="19"/>
      <c r="E62" s="19"/>
      <c r="F62" s="19"/>
      <c r="G62" s="14"/>
    </row>
    <row r="63" spans="1:7" s="15" customFormat="1" ht="48" customHeight="1">
      <c r="A63" s="20" t="s">
        <v>56</v>
      </c>
      <c r="B63" s="82" t="s">
        <v>91</v>
      </c>
      <c r="C63" s="19" t="s">
        <v>49</v>
      </c>
      <c r="D63" s="19">
        <v>10</v>
      </c>
      <c r="E63" s="19">
        <v>0</v>
      </c>
      <c r="F63" s="19">
        <f>D63*E63</f>
        <v>0</v>
      </c>
      <c r="G63" s="14"/>
    </row>
    <row r="64" spans="1:7" s="15" customFormat="1" ht="13.5" customHeight="1">
      <c r="A64" s="129"/>
      <c r="B64" s="131"/>
      <c r="C64" s="130"/>
      <c r="D64" s="130"/>
      <c r="E64" s="130"/>
      <c r="F64" s="128"/>
      <c r="G64" s="14"/>
    </row>
    <row r="65" spans="1:7" s="15" customFormat="1" ht="47.25" customHeight="1">
      <c r="A65" s="20" t="s">
        <v>92</v>
      </c>
      <c r="B65" s="18" t="s">
        <v>93</v>
      </c>
      <c r="C65" s="19" t="s">
        <v>1</v>
      </c>
      <c r="D65" s="19">
        <v>12</v>
      </c>
      <c r="E65" s="19">
        <v>0</v>
      </c>
      <c r="F65" s="19">
        <f>D65*E65</f>
        <v>0</v>
      </c>
      <c r="G65" s="14"/>
    </row>
    <row r="66" spans="1:7" s="15" customFormat="1" ht="14.25" customHeight="1">
      <c r="A66" s="96"/>
      <c r="B66" s="117"/>
      <c r="C66" s="43"/>
      <c r="D66" s="43"/>
      <c r="E66" s="43"/>
      <c r="F66" s="44"/>
      <c r="G66" s="14"/>
    </row>
    <row r="67" spans="1:7" s="15" customFormat="1" ht="14.25" customHeight="1">
      <c r="A67" s="133"/>
      <c r="B67" s="33" t="s">
        <v>73</v>
      </c>
      <c r="C67" s="45"/>
      <c r="D67" s="45"/>
      <c r="E67" s="45"/>
      <c r="F67" s="35">
        <f>SUM(F43:F63)</f>
        <v>0</v>
      </c>
      <c r="G67" s="14"/>
    </row>
    <row r="68" spans="1:7" s="15" customFormat="1" ht="14.25" customHeight="1">
      <c r="A68" s="132"/>
      <c r="B68" s="125"/>
      <c r="C68" s="46"/>
      <c r="D68" s="46"/>
      <c r="E68" s="46"/>
      <c r="F68" s="47"/>
      <c r="G68" s="14"/>
    </row>
    <row r="69" spans="1:7" s="15" customFormat="1" ht="14.25" customHeight="1">
      <c r="A69" s="7" t="s">
        <v>0</v>
      </c>
      <c r="B69" s="62" t="s">
        <v>29</v>
      </c>
      <c r="C69" s="17" t="s">
        <v>28</v>
      </c>
      <c r="D69" s="17" t="s">
        <v>27</v>
      </c>
      <c r="E69" s="17" t="s">
        <v>31</v>
      </c>
      <c r="F69" s="17" t="s">
        <v>26</v>
      </c>
      <c r="G69" s="14"/>
    </row>
    <row r="70" spans="1:7" s="15" customFormat="1" ht="14.25" customHeight="1">
      <c r="A70" s="96"/>
      <c r="B70" s="103"/>
      <c r="C70" s="85"/>
      <c r="D70" s="85"/>
      <c r="E70" s="85"/>
      <c r="F70" s="104"/>
      <c r="G70" s="14"/>
    </row>
    <row r="71" spans="1:7" s="15" customFormat="1" ht="14.25" customHeight="1">
      <c r="A71" s="25" t="s">
        <v>42</v>
      </c>
      <c r="B71" s="26" t="s">
        <v>85</v>
      </c>
      <c r="C71" s="19"/>
      <c r="D71" s="19"/>
      <c r="E71" s="19"/>
      <c r="F71" s="19"/>
      <c r="G71" s="14"/>
    </row>
    <row r="72" spans="1:7" s="15" customFormat="1" ht="14.25" customHeight="1">
      <c r="A72" s="20"/>
      <c r="B72" s="83"/>
      <c r="C72" s="19"/>
      <c r="D72" s="19"/>
      <c r="E72" s="19"/>
      <c r="F72" s="19"/>
      <c r="G72" s="14"/>
    </row>
    <row r="73" spans="1:7" s="15" customFormat="1" ht="36" customHeight="1">
      <c r="A73" s="87" t="s">
        <v>94</v>
      </c>
      <c r="B73" s="118" t="s">
        <v>74</v>
      </c>
      <c r="C73" s="88" t="s">
        <v>49</v>
      </c>
      <c r="D73" s="89">
        <v>28</v>
      </c>
      <c r="E73" s="89">
        <v>0</v>
      </c>
      <c r="F73" s="90">
        <f>D73*E73</f>
        <v>0</v>
      </c>
      <c r="G73" s="14"/>
    </row>
    <row r="74" spans="1:7" s="15" customFormat="1" ht="14.25" customHeight="1">
      <c r="A74" s="20"/>
      <c r="B74" s="83"/>
      <c r="C74" s="19"/>
      <c r="D74" s="19"/>
      <c r="E74" s="19"/>
      <c r="F74" s="19"/>
      <c r="G74" s="14"/>
    </row>
    <row r="75" spans="1:7" s="15" customFormat="1" ht="14.25" customHeight="1">
      <c r="A75" s="48"/>
      <c r="B75" s="91" t="s">
        <v>59</v>
      </c>
      <c r="C75" s="55"/>
      <c r="D75" s="45"/>
      <c r="E75" s="55"/>
      <c r="F75" s="35">
        <f>SUM(F72:F73)</f>
        <v>0</v>
      </c>
      <c r="G75" s="14"/>
    </row>
    <row r="76" spans="1:7" s="15" customFormat="1" ht="14.25" customHeight="1">
      <c r="A76" s="48"/>
      <c r="B76" s="49"/>
      <c r="C76" s="22"/>
      <c r="D76" s="22"/>
      <c r="E76" s="22"/>
      <c r="F76" s="32"/>
      <c r="G76" s="14"/>
    </row>
    <row r="77" spans="1:7" s="15" customFormat="1" ht="14.25" customHeight="1">
      <c r="A77" s="50" t="s">
        <v>57</v>
      </c>
      <c r="B77" s="26" t="s">
        <v>3</v>
      </c>
      <c r="C77" s="51"/>
      <c r="D77" s="52"/>
      <c r="E77" s="51"/>
      <c r="F77" s="52"/>
      <c r="G77" s="14"/>
    </row>
    <row r="78" spans="1:7" s="15" customFormat="1" ht="14.25" customHeight="1">
      <c r="A78" s="48"/>
      <c r="B78" s="29"/>
      <c r="C78" s="22"/>
      <c r="D78" s="19"/>
      <c r="E78" s="22"/>
      <c r="F78" s="19"/>
      <c r="G78" s="14"/>
    </row>
    <row r="79" spans="1:7" s="15" customFormat="1" ht="14.25" customHeight="1">
      <c r="A79" s="24" t="s">
        <v>109</v>
      </c>
      <c r="B79" s="29" t="s">
        <v>6</v>
      </c>
      <c r="C79" s="22" t="s">
        <v>7</v>
      </c>
      <c r="D79" s="19">
        <v>10</v>
      </c>
      <c r="E79" s="22">
        <v>0</v>
      </c>
      <c r="F79" s="19">
        <f>D79*E79</f>
        <v>0</v>
      </c>
      <c r="G79" s="14"/>
    </row>
    <row r="80" spans="1:7" s="15" customFormat="1" ht="14.25" customHeight="1">
      <c r="A80" s="24"/>
      <c r="B80" s="29"/>
      <c r="C80" s="22"/>
      <c r="D80" s="19"/>
      <c r="E80" s="22"/>
      <c r="F80" s="19"/>
      <c r="G80" s="14"/>
    </row>
    <row r="81" spans="1:7" s="15" customFormat="1" ht="14.25" customHeight="1">
      <c r="A81" s="20" t="s">
        <v>58</v>
      </c>
      <c r="B81" s="135" t="s">
        <v>34</v>
      </c>
      <c r="C81" s="22" t="s">
        <v>7</v>
      </c>
      <c r="D81" s="19">
        <v>20</v>
      </c>
      <c r="E81" s="22">
        <v>0</v>
      </c>
      <c r="F81" s="19">
        <f>D81*E81</f>
        <v>0</v>
      </c>
      <c r="G81" s="14"/>
    </row>
    <row r="82" spans="1:7" s="15" customFormat="1" ht="14.25" customHeight="1">
      <c r="A82" s="24"/>
      <c r="B82" s="53"/>
      <c r="C82" s="22"/>
      <c r="D82" s="19"/>
      <c r="E82" s="22"/>
      <c r="F82" s="19"/>
      <c r="G82" s="14"/>
    </row>
    <row r="83" spans="1:7" s="15" customFormat="1" ht="14.25" customHeight="1">
      <c r="A83" s="48"/>
      <c r="B83" s="91" t="s">
        <v>30</v>
      </c>
      <c r="C83" s="55"/>
      <c r="D83" s="45"/>
      <c r="E83" s="55"/>
      <c r="F83" s="35">
        <f>SUM(F79:F81)</f>
        <v>0</v>
      </c>
      <c r="G83" s="14"/>
    </row>
    <row r="84" spans="1:7" s="15" customFormat="1" ht="14.25" customHeight="1">
      <c r="A84" s="48"/>
      <c r="B84" s="84"/>
      <c r="C84" s="22"/>
      <c r="D84" s="19"/>
      <c r="E84" s="22"/>
      <c r="F84" s="54"/>
      <c r="G84" s="14"/>
    </row>
    <row r="85" spans="1:7" s="15" customFormat="1" ht="14.25" customHeight="1">
      <c r="A85" s="152" t="s">
        <v>75</v>
      </c>
      <c r="B85" s="153"/>
      <c r="C85" s="95"/>
      <c r="D85" s="95"/>
      <c r="E85" s="95"/>
      <c r="F85" s="35">
        <f>F19+F37+F67+F75+F83</f>
        <v>0</v>
      </c>
      <c r="G85" s="14"/>
    </row>
    <row r="86" spans="1:7" s="15" customFormat="1" ht="14.25" customHeight="1">
      <c r="A86" s="56"/>
      <c r="B86" s="56"/>
      <c r="C86" s="46"/>
      <c r="D86" s="46"/>
      <c r="E86" s="46"/>
      <c r="F86" s="47"/>
      <c r="G86" s="14"/>
    </row>
    <row r="87" spans="1:6" ht="12" customHeight="1">
      <c r="A87" s="56"/>
      <c r="B87" s="56"/>
      <c r="C87" s="46"/>
      <c r="D87" s="46"/>
      <c r="E87" s="46"/>
      <c r="F87" s="47"/>
    </row>
    <row r="88" spans="1:6" ht="12" customHeight="1">
      <c r="A88" s="98" t="s">
        <v>33</v>
      </c>
      <c r="B88" s="99" t="s">
        <v>112</v>
      </c>
      <c r="C88" s="100"/>
      <c r="D88" s="101"/>
      <c r="E88" s="101"/>
      <c r="F88" s="102"/>
    </row>
    <row r="89" spans="1:6" ht="12" customHeight="1">
      <c r="A89" s="103"/>
      <c r="B89" s="103"/>
      <c r="C89" s="85"/>
      <c r="D89" s="85"/>
      <c r="E89" s="85"/>
      <c r="F89" s="104"/>
    </row>
    <row r="90" spans="1:6" ht="12" customHeight="1">
      <c r="A90" s="25" t="s">
        <v>95</v>
      </c>
      <c r="B90" s="26" t="s">
        <v>4</v>
      </c>
      <c r="C90" s="137"/>
      <c r="D90" s="19"/>
      <c r="E90" s="19"/>
      <c r="F90" s="19"/>
    </row>
    <row r="91" spans="1:6" ht="12" customHeight="1">
      <c r="A91" s="20"/>
      <c r="B91" s="138"/>
      <c r="C91" s="19"/>
      <c r="D91" s="19"/>
      <c r="E91" s="19"/>
      <c r="F91" s="19"/>
    </row>
    <row r="92" spans="1:6" ht="22.5" customHeight="1">
      <c r="A92" s="20" t="s">
        <v>10</v>
      </c>
      <c r="B92" s="138" t="s">
        <v>8</v>
      </c>
      <c r="C92" s="19" t="s">
        <v>11</v>
      </c>
      <c r="D92" s="19">
        <v>19</v>
      </c>
      <c r="E92" s="19">
        <v>0</v>
      </c>
      <c r="F92" s="19">
        <f>D92*E92</f>
        <v>0</v>
      </c>
    </row>
    <row r="93" spans="1:6" ht="12" customHeight="1">
      <c r="A93" s="20"/>
      <c r="B93" s="138"/>
      <c r="C93" s="19"/>
      <c r="D93" s="19"/>
      <c r="E93" s="19"/>
      <c r="F93" s="19"/>
    </row>
    <row r="94" spans="1:6" ht="27" customHeight="1">
      <c r="A94" s="20" t="s">
        <v>23</v>
      </c>
      <c r="B94" s="64" t="s">
        <v>96</v>
      </c>
      <c r="C94" s="19" t="s">
        <v>46</v>
      </c>
      <c r="D94" s="19">
        <v>1</v>
      </c>
      <c r="E94" s="19">
        <v>0</v>
      </c>
      <c r="F94" s="19">
        <f>D94*E94</f>
        <v>0</v>
      </c>
    </row>
    <row r="95" spans="1:6" ht="12" customHeight="1">
      <c r="A95" s="20"/>
      <c r="B95" s="139"/>
      <c r="C95" s="19"/>
      <c r="D95" s="19"/>
      <c r="E95" s="19"/>
      <c r="F95" s="19"/>
    </row>
    <row r="96" spans="1:6" ht="40.5" customHeight="1">
      <c r="A96" s="20" t="s">
        <v>79</v>
      </c>
      <c r="B96" s="92" t="s">
        <v>113</v>
      </c>
      <c r="C96" s="93" t="s">
        <v>46</v>
      </c>
      <c r="D96" s="19">
        <v>1</v>
      </c>
      <c r="E96" s="93">
        <v>0</v>
      </c>
      <c r="F96" s="19">
        <f>D96*E96</f>
        <v>0</v>
      </c>
    </row>
    <row r="97" spans="1:6" ht="13.5" customHeight="1">
      <c r="A97" s="20"/>
      <c r="B97" s="143"/>
      <c r="C97" s="123"/>
      <c r="D97" s="94"/>
      <c r="E97" s="123"/>
      <c r="F97" s="94"/>
    </row>
    <row r="98" spans="1:6" ht="25.5" customHeight="1">
      <c r="A98" s="24" t="s">
        <v>81</v>
      </c>
      <c r="B98" s="63" t="s">
        <v>80</v>
      </c>
      <c r="C98" s="22" t="s">
        <v>2</v>
      </c>
      <c r="D98" s="22">
        <v>137.6</v>
      </c>
      <c r="E98" s="22">
        <v>0</v>
      </c>
      <c r="F98" s="19">
        <f>D98*E98</f>
        <v>0</v>
      </c>
    </row>
    <row r="99" spans="1:6" ht="12" customHeight="1">
      <c r="A99" s="20"/>
      <c r="B99" s="138"/>
      <c r="C99" s="19"/>
      <c r="D99" s="19"/>
      <c r="E99" s="19"/>
      <c r="F99" s="19"/>
    </row>
    <row r="100" spans="1:6" ht="12" customHeight="1">
      <c r="A100" s="142"/>
      <c r="B100" s="33" t="s">
        <v>97</v>
      </c>
      <c r="C100" s="34"/>
      <c r="D100" s="35"/>
      <c r="E100" s="35"/>
      <c r="F100" s="35">
        <f>SUM(F91:F99)</f>
        <v>0</v>
      </c>
    </row>
    <row r="101" spans="1:6" ht="12" customHeight="1">
      <c r="A101" s="124"/>
      <c r="B101" s="125"/>
      <c r="C101" s="126"/>
      <c r="D101" s="47"/>
      <c r="E101" s="47"/>
      <c r="F101" s="47"/>
    </row>
    <row r="102" spans="1:6" ht="12" customHeight="1">
      <c r="A102" s="124"/>
      <c r="B102" s="125"/>
      <c r="C102" s="126"/>
      <c r="D102" s="47"/>
      <c r="E102" s="47"/>
      <c r="F102" s="47"/>
    </row>
    <row r="103" spans="1:6" ht="12" customHeight="1">
      <c r="A103" s="7" t="s">
        <v>0</v>
      </c>
      <c r="B103" s="62" t="s">
        <v>29</v>
      </c>
      <c r="C103" s="17" t="s">
        <v>28</v>
      </c>
      <c r="D103" s="17" t="s">
        <v>27</v>
      </c>
      <c r="E103" s="17" t="s">
        <v>31</v>
      </c>
      <c r="F103" s="17" t="s">
        <v>26</v>
      </c>
    </row>
    <row r="104" spans="1:6" ht="12" customHeight="1">
      <c r="A104" s="28"/>
      <c r="B104" s="29"/>
      <c r="C104" s="23"/>
      <c r="D104" s="19"/>
      <c r="E104" s="19"/>
      <c r="F104" s="19"/>
    </row>
    <row r="105" spans="1:6" ht="12" customHeight="1">
      <c r="A105" s="25" t="s">
        <v>41</v>
      </c>
      <c r="B105" s="36" t="s">
        <v>12</v>
      </c>
      <c r="C105" s="23"/>
      <c r="D105" s="19"/>
      <c r="E105" s="19"/>
      <c r="F105" s="19"/>
    </row>
    <row r="106" spans="1:6" ht="12" customHeight="1">
      <c r="A106" s="25"/>
      <c r="B106" s="36"/>
      <c r="C106" s="23"/>
      <c r="D106" s="19"/>
      <c r="E106" s="19"/>
      <c r="F106" s="19"/>
    </row>
    <row r="107" spans="1:6" ht="39" customHeight="1">
      <c r="A107" s="20" t="s">
        <v>13</v>
      </c>
      <c r="B107" s="18" t="s">
        <v>98</v>
      </c>
      <c r="C107" s="19" t="s">
        <v>1</v>
      </c>
      <c r="D107" s="19">
        <v>421.2</v>
      </c>
      <c r="E107" s="19">
        <v>0</v>
      </c>
      <c r="F107" s="19">
        <f>D107*E107</f>
        <v>0</v>
      </c>
    </row>
    <row r="108" spans="1:6" ht="12" customHeight="1">
      <c r="A108" s="20"/>
      <c r="B108" s="21"/>
      <c r="C108" s="19"/>
      <c r="D108" s="19"/>
      <c r="E108" s="19"/>
      <c r="F108" s="19"/>
    </row>
    <row r="109" spans="1:6" ht="36.75" customHeight="1">
      <c r="A109" s="20" t="s">
        <v>14</v>
      </c>
      <c r="B109" s="18" t="s">
        <v>114</v>
      </c>
      <c r="C109" s="19" t="s">
        <v>1</v>
      </c>
      <c r="D109" s="19">
        <v>16.8</v>
      </c>
      <c r="E109" s="19">
        <v>0</v>
      </c>
      <c r="F109" s="19">
        <f>D109*E109</f>
        <v>0</v>
      </c>
    </row>
    <row r="110" spans="1:6" ht="12" customHeight="1">
      <c r="A110" s="20"/>
      <c r="B110" s="21"/>
      <c r="C110" s="19"/>
      <c r="D110" s="19"/>
      <c r="E110" s="19"/>
      <c r="F110" s="19"/>
    </row>
    <row r="111" spans="1:6" ht="27" customHeight="1">
      <c r="A111" s="20" t="s">
        <v>15</v>
      </c>
      <c r="B111" s="18" t="s">
        <v>99</v>
      </c>
      <c r="C111" s="19" t="s">
        <v>1</v>
      </c>
      <c r="D111" s="19">
        <v>5.6</v>
      </c>
      <c r="E111" s="19">
        <v>0</v>
      </c>
      <c r="F111" s="19">
        <f>D111*E111</f>
        <v>0</v>
      </c>
    </row>
    <row r="112" spans="1:6" ht="12" customHeight="1">
      <c r="A112" s="20"/>
      <c r="B112" s="18"/>
      <c r="C112" s="19"/>
      <c r="D112" s="19"/>
      <c r="E112" s="19"/>
      <c r="F112" s="19"/>
    </row>
    <row r="113" spans="1:6" ht="30" customHeight="1">
      <c r="A113" s="20" t="s">
        <v>16</v>
      </c>
      <c r="B113" s="18" t="s">
        <v>100</v>
      </c>
      <c r="C113" s="19" t="s">
        <v>1</v>
      </c>
      <c r="D113" s="19">
        <v>4.6</v>
      </c>
      <c r="E113" s="19">
        <v>0</v>
      </c>
      <c r="F113" s="19">
        <f>D113*E113</f>
        <v>0</v>
      </c>
    </row>
    <row r="114" spans="1:6" ht="12" customHeight="1">
      <c r="A114" s="20"/>
      <c r="B114" s="21"/>
      <c r="C114" s="19"/>
      <c r="D114" s="19"/>
      <c r="E114" s="19"/>
      <c r="F114" s="19"/>
    </row>
    <row r="115" spans="1:6" ht="42" customHeight="1">
      <c r="A115" s="20" t="s">
        <v>43</v>
      </c>
      <c r="B115" s="18" t="s">
        <v>101</v>
      </c>
      <c r="C115" s="19" t="s">
        <v>1</v>
      </c>
      <c r="D115" s="19">
        <v>165</v>
      </c>
      <c r="E115" s="19">
        <v>0</v>
      </c>
      <c r="F115" s="19">
        <f>D115*E115</f>
        <v>0</v>
      </c>
    </row>
    <row r="116" spans="1:6" ht="12" customHeight="1">
      <c r="A116" s="20"/>
      <c r="B116" s="18"/>
      <c r="C116" s="19"/>
      <c r="D116" s="19"/>
      <c r="E116" s="19"/>
      <c r="F116" s="19"/>
    </row>
    <row r="117" spans="1:6" ht="40.5" customHeight="1">
      <c r="A117" s="20" t="s">
        <v>44</v>
      </c>
      <c r="B117" s="18" t="s">
        <v>115</v>
      </c>
      <c r="C117" s="19" t="s">
        <v>1</v>
      </c>
      <c r="D117" s="19">
        <v>234.9</v>
      </c>
      <c r="E117" s="19">
        <v>0</v>
      </c>
      <c r="F117" s="19">
        <f>D117*E117</f>
        <v>0</v>
      </c>
    </row>
    <row r="118" spans="1:6" ht="21" customHeight="1">
      <c r="A118" s="20"/>
      <c r="B118" s="18"/>
      <c r="C118" s="19"/>
      <c r="D118" s="19"/>
      <c r="E118" s="19"/>
      <c r="F118" s="19"/>
    </row>
    <row r="119" spans="1:6" ht="49.5" customHeight="1">
      <c r="A119" s="20" t="s">
        <v>53</v>
      </c>
      <c r="B119" s="18" t="s">
        <v>122</v>
      </c>
      <c r="C119" s="19" t="s">
        <v>1</v>
      </c>
      <c r="D119" s="19">
        <v>37</v>
      </c>
      <c r="E119" s="19">
        <v>0</v>
      </c>
      <c r="F119" s="19">
        <f>D119*E119</f>
        <v>0</v>
      </c>
    </row>
    <row r="120" spans="1:6" ht="12" customHeight="1">
      <c r="A120" s="20"/>
      <c r="B120" s="18"/>
      <c r="C120" s="19"/>
      <c r="D120" s="19"/>
      <c r="E120" s="19"/>
      <c r="F120" s="19"/>
    </row>
    <row r="121" spans="1:6" ht="40.5" customHeight="1">
      <c r="A121" s="20" t="s">
        <v>52</v>
      </c>
      <c r="B121" s="82" t="s">
        <v>116</v>
      </c>
      <c r="C121" s="19" t="s">
        <v>1</v>
      </c>
      <c r="D121" s="19">
        <v>44.9</v>
      </c>
      <c r="E121" s="19">
        <v>0</v>
      </c>
      <c r="F121" s="19">
        <f>D121*E121</f>
        <v>0</v>
      </c>
    </row>
    <row r="122" spans="1:6" ht="12" customHeight="1">
      <c r="A122" s="20"/>
      <c r="B122" s="108"/>
      <c r="C122" s="19"/>
      <c r="D122" s="19"/>
      <c r="E122" s="19"/>
      <c r="F122" s="19"/>
    </row>
    <row r="123" spans="1:6" ht="48" customHeight="1">
      <c r="A123" s="20" t="s">
        <v>102</v>
      </c>
      <c r="B123" s="18" t="s">
        <v>117</v>
      </c>
      <c r="C123" s="19" t="s">
        <v>1</v>
      </c>
      <c r="D123" s="19">
        <v>44.9</v>
      </c>
      <c r="E123" s="19">
        <v>0</v>
      </c>
      <c r="F123" s="19">
        <f>D123*E123</f>
        <v>0</v>
      </c>
    </row>
    <row r="124" spans="1:6" ht="12" customHeight="1">
      <c r="A124" s="24"/>
      <c r="B124" s="86"/>
      <c r="C124" s="22"/>
      <c r="D124" s="22"/>
      <c r="E124" s="22"/>
      <c r="F124" s="19"/>
    </row>
    <row r="125" spans="1:6" ht="27.75" customHeight="1">
      <c r="A125" s="24" t="s">
        <v>104</v>
      </c>
      <c r="B125" s="86" t="s">
        <v>103</v>
      </c>
      <c r="C125" s="22" t="s">
        <v>2</v>
      </c>
      <c r="D125" s="22">
        <v>169</v>
      </c>
      <c r="E125" s="22">
        <v>0</v>
      </c>
      <c r="F125" s="19">
        <f>SUM(D125*E125)</f>
        <v>0</v>
      </c>
    </row>
    <row r="126" spans="1:6" ht="12" customHeight="1">
      <c r="A126" s="20"/>
      <c r="B126" s="18"/>
      <c r="C126" s="19"/>
      <c r="D126" s="19"/>
      <c r="E126" s="19"/>
      <c r="F126" s="19"/>
    </row>
    <row r="127" spans="1:6" ht="16.5" customHeight="1">
      <c r="A127" s="20" t="s">
        <v>124</v>
      </c>
      <c r="B127" s="18" t="s">
        <v>105</v>
      </c>
      <c r="C127" s="19" t="s">
        <v>2</v>
      </c>
      <c r="D127" s="22">
        <v>320</v>
      </c>
      <c r="E127" s="19">
        <v>0</v>
      </c>
      <c r="F127" s="19">
        <f>SUM(D127*E127)</f>
        <v>0</v>
      </c>
    </row>
    <row r="128" spans="1:6" ht="12" customHeight="1">
      <c r="A128" s="20"/>
      <c r="B128" s="109"/>
      <c r="C128" s="19"/>
      <c r="D128" s="19"/>
      <c r="E128" s="19"/>
      <c r="F128" s="19"/>
    </row>
    <row r="129" spans="1:6" ht="12" customHeight="1">
      <c r="A129" s="48"/>
      <c r="B129" s="33" t="s">
        <v>106</v>
      </c>
      <c r="C129" s="34"/>
      <c r="D129" s="35"/>
      <c r="E129" s="35"/>
      <c r="F129" s="35">
        <f>SUM(F107:F127)</f>
        <v>0</v>
      </c>
    </row>
    <row r="130" spans="1:6" ht="12" customHeight="1">
      <c r="A130" s="37"/>
      <c r="B130" s="38"/>
      <c r="C130" s="39"/>
      <c r="D130" s="19"/>
      <c r="E130" s="19"/>
      <c r="F130" s="19"/>
    </row>
    <row r="131" spans="1:6" ht="12" customHeight="1">
      <c r="A131" s="40" t="s">
        <v>5</v>
      </c>
      <c r="B131" s="41" t="s">
        <v>24</v>
      </c>
      <c r="C131" s="39"/>
      <c r="D131" s="19"/>
      <c r="E131" s="19"/>
      <c r="F131" s="19"/>
    </row>
    <row r="132" spans="1:6" ht="12" customHeight="1">
      <c r="A132" s="140"/>
      <c r="B132" s="41"/>
      <c r="C132" s="39"/>
      <c r="D132" s="19"/>
      <c r="E132" s="19"/>
      <c r="F132" s="19"/>
    </row>
    <row r="133" spans="1:6" ht="36.75" customHeight="1">
      <c r="A133" s="20" t="s">
        <v>17</v>
      </c>
      <c r="B133" s="83" t="s">
        <v>107</v>
      </c>
      <c r="C133" s="19" t="s">
        <v>11</v>
      </c>
      <c r="D133" s="19">
        <v>16.9</v>
      </c>
      <c r="E133" s="19">
        <v>0</v>
      </c>
      <c r="F133" s="19">
        <f>D133*E133</f>
        <v>0</v>
      </c>
    </row>
    <row r="134" spans="1:6" ht="12" customHeight="1">
      <c r="A134" s="28"/>
      <c r="B134" s="29"/>
      <c r="C134" s="19"/>
      <c r="D134" s="19"/>
      <c r="E134" s="19"/>
      <c r="F134" s="19"/>
    </row>
    <row r="135" spans="1:6" ht="27.75" customHeight="1">
      <c r="A135" s="20" t="s">
        <v>18</v>
      </c>
      <c r="B135" s="83" t="s">
        <v>119</v>
      </c>
      <c r="C135" s="19" t="s">
        <v>46</v>
      </c>
      <c r="D135" s="19">
        <v>1</v>
      </c>
      <c r="E135" s="19">
        <v>0</v>
      </c>
      <c r="F135" s="19">
        <f>D135*E135</f>
        <v>0</v>
      </c>
    </row>
    <row r="136" spans="1:6" ht="12" customHeight="1">
      <c r="A136" s="20"/>
      <c r="B136" s="29"/>
      <c r="C136" s="19"/>
      <c r="D136" s="19"/>
      <c r="E136" s="19"/>
      <c r="F136" s="19"/>
    </row>
    <row r="137" spans="1:6" ht="53.25" customHeight="1">
      <c r="A137" s="115" t="s">
        <v>19</v>
      </c>
      <c r="B137" s="150" t="s">
        <v>120</v>
      </c>
      <c r="C137" s="54" t="s">
        <v>49</v>
      </c>
      <c r="D137" s="54">
        <v>14</v>
      </c>
      <c r="E137" s="54">
        <v>0</v>
      </c>
      <c r="F137" s="54">
        <f>D137*E137</f>
        <v>0</v>
      </c>
    </row>
    <row r="138" spans="1:6" ht="16.5" customHeight="1">
      <c r="A138" s="7" t="s">
        <v>0</v>
      </c>
      <c r="B138" s="62" t="s">
        <v>29</v>
      </c>
      <c r="C138" s="17" t="s">
        <v>28</v>
      </c>
      <c r="D138" s="17" t="s">
        <v>27</v>
      </c>
      <c r="E138" s="17" t="s">
        <v>31</v>
      </c>
      <c r="F138" s="17" t="s">
        <v>26</v>
      </c>
    </row>
    <row r="139" spans="1:6" ht="10.5" customHeight="1">
      <c r="A139" s="20"/>
      <c r="B139" s="83"/>
      <c r="C139" s="19"/>
      <c r="D139" s="19"/>
      <c r="E139" s="19"/>
      <c r="F139" s="19"/>
    </row>
    <row r="140" spans="1:6" ht="36" customHeight="1">
      <c r="A140" s="24" t="s">
        <v>20</v>
      </c>
      <c r="B140" s="134" t="s">
        <v>54</v>
      </c>
      <c r="C140" s="22" t="s">
        <v>46</v>
      </c>
      <c r="D140" s="22">
        <v>1</v>
      </c>
      <c r="E140" s="22">
        <v>0</v>
      </c>
      <c r="F140" s="19">
        <f>D140*E140</f>
        <v>0</v>
      </c>
    </row>
    <row r="141" spans="1:6" ht="12" customHeight="1">
      <c r="A141" s="20"/>
      <c r="B141" s="82"/>
      <c r="C141" s="19"/>
      <c r="D141" s="19"/>
      <c r="E141" s="19"/>
      <c r="F141" s="19"/>
    </row>
    <row r="142" spans="1:6" ht="48" customHeight="1">
      <c r="A142" s="20" t="s">
        <v>21</v>
      </c>
      <c r="B142" s="83" t="s">
        <v>50</v>
      </c>
      <c r="C142" s="19" t="s">
        <v>49</v>
      </c>
      <c r="D142" s="19">
        <v>9.7</v>
      </c>
      <c r="E142" s="19">
        <v>0</v>
      </c>
      <c r="F142" s="19">
        <f>D142*E142</f>
        <v>0</v>
      </c>
    </row>
    <row r="143" spans="1:6" ht="11.25" customHeight="1">
      <c r="A143" s="20"/>
      <c r="B143" s="82"/>
      <c r="C143" s="19"/>
      <c r="D143" s="19"/>
      <c r="E143" s="19"/>
      <c r="F143" s="19"/>
    </row>
    <row r="144" spans="1:6" ht="51.75" customHeight="1">
      <c r="A144" s="20" t="s">
        <v>55</v>
      </c>
      <c r="B144" s="82" t="s">
        <v>121</v>
      </c>
      <c r="C144" s="19" t="s">
        <v>49</v>
      </c>
      <c r="D144" s="19">
        <v>10</v>
      </c>
      <c r="E144" s="19">
        <v>0</v>
      </c>
      <c r="F144" s="19">
        <f>D144*E144</f>
        <v>0</v>
      </c>
    </row>
    <row r="145" spans="1:6" ht="12" customHeight="1">
      <c r="A145" s="20"/>
      <c r="B145" s="18"/>
      <c r="C145" s="19"/>
      <c r="D145" s="19"/>
      <c r="E145" s="19"/>
      <c r="F145" s="19"/>
    </row>
    <row r="146" spans="1:6" ht="12" customHeight="1">
      <c r="A146" s="116"/>
      <c r="B146" s="141" t="s">
        <v>108</v>
      </c>
      <c r="C146" s="45"/>
      <c r="D146" s="45"/>
      <c r="E146" s="45"/>
      <c r="F146" s="35">
        <f>SUM(F133:F145)</f>
        <v>0</v>
      </c>
    </row>
    <row r="147" spans="1:6" ht="12" customHeight="1">
      <c r="A147" s="42"/>
      <c r="B147" s="144"/>
      <c r="C147" s="85"/>
      <c r="D147" s="85"/>
      <c r="E147" s="85"/>
      <c r="F147" s="104"/>
    </row>
    <row r="148" spans="1:6" ht="12" customHeight="1">
      <c r="A148" s="149" t="s">
        <v>57</v>
      </c>
      <c r="B148" s="26" t="s">
        <v>3</v>
      </c>
      <c r="C148" s="51"/>
      <c r="D148" s="52"/>
      <c r="E148" s="51"/>
      <c r="F148" s="52"/>
    </row>
    <row r="149" spans="1:6" ht="12" customHeight="1">
      <c r="A149" s="48"/>
      <c r="B149" s="29"/>
      <c r="C149" s="22"/>
      <c r="D149" s="19"/>
      <c r="E149" s="22"/>
      <c r="F149" s="19"/>
    </row>
    <row r="150" spans="1:6" ht="12" customHeight="1">
      <c r="A150" s="24" t="s">
        <v>109</v>
      </c>
      <c r="B150" s="29" t="s">
        <v>6</v>
      </c>
      <c r="C150" s="22" t="s">
        <v>7</v>
      </c>
      <c r="D150" s="19">
        <v>10</v>
      </c>
      <c r="E150" s="22">
        <v>0</v>
      </c>
      <c r="F150" s="19">
        <f>D150*E150</f>
        <v>0</v>
      </c>
    </row>
    <row r="151" spans="1:6" ht="12" customHeight="1">
      <c r="A151" s="24"/>
      <c r="B151" s="29"/>
      <c r="C151" s="22"/>
      <c r="D151" s="19"/>
      <c r="E151" s="22"/>
      <c r="F151" s="19"/>
    </row>
    <row r="152" spans="1:6" ht="12" customHeight="1">
      <c r="A152" s="20" t="s">
        <v>58</v>
      </c>
      <c r="B152" s="53" t="s">
        <v>110</v>
      </c>
      <c r="C152" s="22" t="s">
        <v>7</v>
      </c>
      <c r="D152" s="19">
        <v>25</v>
      </c>
      <c r="E152" s="22">
        <v>0</v>
      </c>
      <c r="F152" s="19">
        <f>D152*E152</f>
        <v>0</v>
      </c>
    </row>
    <row r="153" spans="1:6" ht="12" customHeight="1">
      <c r="A153" s="48"/>
      <c r="B153" s="136"/>
      <c r="C153" s="22"/>
      <c r="D153" s="54"/>
      <c r="E153" s="22"/>
      <c r="F153" s="54"/>
    </row>
    <row r="154" spans="1:6" ht="12" customHeight="1">
      <c r="A154" s="142"/>
      <c r="B154" s="91" t="s">
        <v>111</v>
      </c>
      <c r="C154" s="55"/>
      <c r="D154" s="45"/>
      <c r="E154" s="55"/>
      <c r="F154" s="35">
        <f>SUM(F150:F152)</f>
        <v>0</v>
      </c>
    </row>
    <row r="155" spans="1:6" ht="12" customHeight="1">
      <c r="A155" s="151"/>
      <c r="B155" s="151"/>
      <c r="C155" s="151"/>
      <c r="D155" s="151"/>
      <c r="E155" s="151"/>
      <c r="F155" s="151"/>
    </row>
    <row r="156" spans="1:6" ht="12" customHeight="1">
      <c r="A156" s="146"/>
      <c r="B156" s="147" t="s">
        <v>118</v>
      </c>
      <c r="C156" s="145"/>
      <c r="D156" s="145"/>
      <c r="E156" s="145"/>
      <c r="F156" s="148">
        <f>F100+F129+F146+F154</f>
        <v>0</v>
      </c>
    </row>
    <row r="157" spans="1:6" ht="12" customHeight="1">
      <c r="A157" s="56"/>
      <c r="B157" s="56"/>
      <c r="C157" s="46"/>
      <c r="D157" s="46"/>
      <c r="E157" s="46"/>
      <c r="F157" s="47"/>
    </row>
    <row r="158" spans="1:6" ht="12" customHeight="1">
      <c r="A158" s="56"/>
      <c r="B158" s="56"/>
      <c r="C158" s="46"/>
      <c r="D158" s="46"/>
      <c r="E158" s="46"/>
      <c r="F158" s="47"/>
    </row>
    <row r="159" spans="1:6" ht="17.25" customHeight="1">
      <c r="A159" s="57"/>
      <c r="B159" s="154" t="s">
        <v>35</v>
      </c>
      <c r="C159" s="154"/>
      <c r="D159" s="154"/>
      <c r="E159" s="154"/>
      <c r="F159" s="154"/>
    </row>
    <row r="160" spans="1:6" ht="12" customHeight="1">
      <c r="A160" s="57"/>
      <c r="B160" s="58"/>
      <c r="C160" s="59"/>
      <c r="D160" s="60"/>
      <c r="E160" s="61"/>
      <c r="F160" s="61"/>
    </row>
    <row r="161" spans="1:6" ht="12" customHeight="1">
      <c r="A161" s="57"/>
      <c r="B161" s="76" t="s">
        <v>76</v>
      </c>
      <c r="C161" s="77"/>
      <c r="D161" s="65"/>
      <c r="E161" s="66"/>
      <c r="F161" s="73">
        <f>F85</f>
        <v>0</v>
      </c>
    </row>
    <row r="162" spans="1:6" ht="12" customHeight="1">
      <c r="A162" s="57"/>
      <c r="B162" s="71" t="s">
        <v>123</v>
      </c>
      <c r="C162" s="72"/>
      <c r="D162" s="65"/>
      <c r="E162" s="66"/>
      <c r="F162" s="73">
        <f>F156</f>
        <v>0</v>
      </c>
    </row>
    <row r="163" spans="1:6" ht="22.5" customHeight="1">
      <c r="A163" s="57"/>
      <c r="B163" s="71" t="s">
        <v>126</v>
      </c>
      <c r="C163" s="72"/>
      <c r="D163" s="65"/>
      <c r="E163" s="66"/>
      <c r="F163" s="73">
        <v>0</v>
      </c>
    </row>
    <row r="164" spans="2:6" ht="12" customHeight="1">
      <c r="B164" s="67"/>
      <c r="C164" s="68"/>
      <c r="D164" s="69"/>
      <c r="E164" s="69"/>
      <c r="F164" s="70"/>
    </row>
    <row r="165" spans="2:6" ht="12" customHeight="1">
      <c r="B165" s="71" t="s">
        <v>22</v>
      </c>
      <c r="C165" s="72"/>
      <c r="D165" s="65"/>
      <c r="E165" s="66"/>
      <c r="F165" s="73">
        <f>SUM(F161:F163)</f>
        <v>0</v>
      </c>
    </row>
    <row r="166" spans="2:6" ht="12" customHeight="1">
      <c r="B166" s="10" t="s">
        <v>36</v>
      </c>
      <c r="C166" s="74"/>
      <c r="D166" s="75"/>
      <c r="E166" s="75"/>
      <c r="F166" s="9">
        <f>F165*0.05</f>
        <v>0</v>
      </c>
    </row>
    <row r="167" spans="2:6" ht="12" customHeight="1">
      <c r="B167" s="10" t="s">
        <v>37</v>
      </c>
      <c r="C167" s="75"/>
      <c r="D167" s="75"/>
      <c r="E167" s="75"/>
      <c r="F167" s="9">
        <f>F165+F166</f>
        <v>0</v>
      </c>
    </row>
    <row r="168" spans="2:6" ht="12" customHeight="1">
      <c r="B168" s="10" t="s">
        <v>38</v>
      </c>
      <c r="C168" s="75"/>
      <c r="D168" s="75"/>
      <c r="E168" s="75"/>
      <c r="F168" s="9">
        <f>F167*0.22</f>
        <v>0</v>
      </c>
    </row>
    <row r="169" spans="2:6" ht="12" customHeight="1">
      <c r="B169" s="10" t="s">
        <v>39</v>
      </c>
      <c r="C169" s="75"/>
      <c r="D169" s="75"/>
      <c r="E169" s="75"/>
      <c r="F169" s="9">
        <f>F167+F168</f>
        <v>0</v>
      </c>
    </row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spans="1:6" ht="12" customHeight="1">
      <c r="A177" s="56"/>
      <c r="B177" s="56"/>
      <c r="C177" s="46"/>
      <c r="D177" s="46"/>
      <c r="E177" s="46"/>
      <c r="F177" s="47"/>
    </row>
    <row r="178" spans="1:6" ht="12" customHeight="1">
      <c r="A178" s="56"/>
      <c r="B178" s="56"/>
      <c r="C178" s="46"/>
      <c r="D178" s="46"/>
      <c r="E178" s="46"/>
      <c r="F178" s="47"/>
    </row>
    <row r="179" spans="1:6" ht="12" customHeight="1">
      <c r="A179" s="56"/>
      <c r="B179" s="56"/>
      <c r="C179" s="46"/>
      <c r="D179" s="46"/>
      <c r="E179" s="46"/>
      <c r="F179" s="47"/>
    </row>
    <row r="180" spans="1:6" ht="12" customHeight="1">
      <c r="A180" s="56"/>
      <c r="B180" s="56"/>
      <c r="C180" s="46"/>
      <c r="D180" s="46"/>
      <c r="E180" s="46"/>
      <c r="F180" s="47"/>
    </row>
  </sheetData>
  <sheetProtection/>
  <mergeCells count="4">
    <mergeCell ref="A1:F1"/>
    <mergeCell ref="A85:B85"/>
    <mergeCell ref="A155:F155"/>
    <mergeCell ref="B159:F159"/>
  </mergeCells>
  <printOptions/>
  <pageMargins left="1.141732283464567" right="0.6299212598425197" top="0.4724409448818898" bottom="0.5905511811023623" header="0" footer="0.3937007874015748"/>
  <pageSetup horizontalDpi="600" verticalDpi="600" orientation="portrait" paperSize="9" r:id="rId2"/>
  <headerFooter scaleWithDoc="0">
    <oddHeader>&amp;RZemeljska usada na LC 200141 Laško- Ojstro</oddHeader>
    <oddFooter>&amp;C&amp;9Stran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Gprocom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tajnistvo</dc:creator>
  <cp:keywords/>
  <dc:description/>
  <cp:lastModifiedBy>Kaluža Andrej</cp:lastModifiedBy>
  <cp:lastPrinted>2020-11-11T16:45:51Z</cp:lastPrinted>
  <dcterms:created xsi:type="dcterms:W3CDTF">2003-04-15T08:23:29Z</dcterms:created>
  <dcterms:modified xsi:type="dcterms:W3CDTF">2021-02-25T10:00:19Z</dcterms:modified>
  <cp:category/>
  <cp:version/>
  <cp:contentType/>
  <cp:contentStatus/>
</cp:coreProperties>
</file>